
<file path=[Content_Types].xml><?xml version="1.0" encoding="utf-8"?>
<Types xmlns="http://schemas.openxmlformats.org/package/2006/content-types">
  <Default ContentType="application/vnd.openxmlformats-officedocument.vmlDrawing" Extension="vml"/>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binary" PartName="/xl/metadata"/>
  <Override ContentType="application/binary" PartName="/xl/commentsmeta0"/>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3.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spreadsheetml.comments+xml" PartName="/xl/comments1.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hidden" name="Sheet1" sheetId="1" r:id="rId4"/>
    <sheet state="hidden" name="Sheet1 (2)" sheetId="2" r:id="rId5"/>
    <sheet state="hidden" name="usulan  (2)" sheetId="3" r:id="rId6"/>
    <sheet state="visible" name="Renaksi DLH 2026" sheetId="4" r:id="rId7"/>
  </sheets>
  <definedNames/>
  <calcPr/>
  <extLst>
    <ext uri="GoogleSheetsCustomDataVersion2">
      <go:sheetsCustomData xmlns:go="http://customooxmlschemas.google.com/" r:id="rId8" roundtripDataChecksum="sYo8mVyQzGJSsVLdBeM4BT7YS4YtSomqgvAbUN4UPSo="/>
    </ext>
  </extLst>
</workbook>
</file>

<file path=xl/comments1.xml><?xml version="1.0" encoding="utf-8"?>
<comments xmlns:r="http://schemas.openxmlformats.org/officeDocument/2006/relationships" xmlns="http://schemas.openxmlformats.org/spreadsheetml/2006/main" xmlns:xr="http://schemas.microsoft.com/office/spreadsheetml/2014/revision">
  <authors>
    <author/>
  </authors>
  <commentList>
    <comment authorId="0" ref="E39">
      <text>
        <t xml:space="preserve">======
ID#AAAB3TWrhD4
Putri Mayrista    (2026-04-15 02:09:38)
bersifat rutin, bukan akumulatif</t>
      </text>
    </comment>
    <comment authorId="0" ref="H6">
      <text>
        <t xml:space="preserve">======
ID#AAAB3QmLrOc
USER    (2026-04-14 01:41:45)
renja</t>
      </text>
    </comment>
    <comment authorId="0" ref="J7">
      <text>
        <t xml:space="preserve">======
ID#AAAB3QmLrOY
USER    (2026-04-14 01:41:45)
USER=
monev siakri</t>
      </text>
    </comment>
    <comment authorId="0" ref="H7">
      <text>
        <t xml:space="preserve">======
ID#AAAB3QmLrOU
USER    (2026-04-14 01:41:45)
USER=
monev siakri</t>
      </text>
    </comment>
    <comment authorId="0" ref="F8">
      <text>
        <t xml:space="preserve">======
ID#AAAB3QmLrOI
USER    (2026-04-14 01:41:45)
LKJIP, LKPJ</t>
      </text>
    </comment>
    <comment authorId="0" ref="J6">
      <text>
        <t xml:space="preserve">======
ID#AAAB3QmLrOQ
USER    (2026-04-14 01:41:45)
RKA</t>
      </text>
    </comment>
    <comment authorId="0" ref="F6">
      <text>
        <t xml:space="preserve">======
ID#AAAB3QmLrOM
USER    (2026-04-14 01:41:45)
DPA</t>
      </text>
    </comment>
    <comment authorId="0" ref="H8">
      <text>
        <t xml:space="preserve">======
ID#AAAB3QmLrOE
USER    (2026-04-14 01:41:45)
LPPD, IKPLHD</t>
      </text>
    </comment>
    <comment authorId="0" ref="F7">
      <text>
        <t xml:space="preserve">======
ID#AAAB3QmLrMA
USER    (2026-04-14 01:41:45)
USER=
monev siakri</t>
      </text>
    </comment>
  </commentList>
  <extLst>
    <ext uri="GoogleSheetsCustomDataVersion2">
      <go:sheetsCustomData xmlns:go="http://customooxmlschemas.google.com/" r:id="rId1" roundtripDataSignature="AMtx7mjvrxFWblEb5nvtNUmSYBuAKqR44Q=="/>
    </ext>
  </extLst>
</comments>
</file>

<file path=xl/sharedStrings.xml><?xml version="1.0" encoding="utf-8"?>
<sst xmlns="http://schemas.openxmlformats.org/spreadsheetml/2006/main" count="908" uniqueCount="406">
  <si>
    <t>Urusan/Bidang Urusan/Program/Kegiatan/Sub Kegiatan</t>
  </si>
  <si>
    <t>Indikator Program/Kegiatan/Sub Kegiatan</t>
  </si>
  <si>
    <t>Capaian Kinerja dan Kerangka Pendanaan Tahun 2027</t>
  </si>
  <si>
    <t>Target 2027</t>
  </si>
  <si>
    <t>Pagu Indikatif (Rp)</t>
  </si>
  <si>
    <t xml:space="preserve">Program </t>
  </si>
  <si>
    <t>Sub Kegiatan</t>
  </si>
  <si>
    <t>Nominal Usulan</t>
  </si>
  <si>
    <t xml:space="preserve">Keterangan </t>
  </si>
  <si>
    <t>DINAS LINGKUNGAN HIDUP</t>
  </si>
  <si>
    <t>PROGRAM PENGENDALIAN PENCEMARAN DAN/ATAU KERUSAKAN LINGKUNGAN HIDUP</t>
  </si>
  <si>
    <t>Pengambilan contoh uji dan pengujian parameter kualitas lingkungan</t>
  </si>
  <si>
    <t>Pembuatan IPAL</t>
  </si>
  <si>
    <t>URUSAN PEMERINTAHAN WAJIB YANG TIDAK BERKAITAN DENGAN PELAYANAN DASAR</t>
  </si>
  <si>
    <t>PROGRAM PENGELOLAAN KEANEKARAGAMAN HAYATI (KEHATI)</t>
  </si>
  <si>
    <t>Pengelolaan Ruang Terbuka Hijau (RTH)</t>
  </si>
  <si>
    <t>Peralatan kerja 250 jt 
Peralatan bengkel 30 jt</t>
  </si>
  <si>
    <t>URUSAN PEMERINTAHAN BIDANG LINGKUNGAN HIDUP</t>
  </si>
  <si>
    <t>Pengelolaan Sarana dan Prasarana Keanekaragaman Hayati</t>
  </si>
  <si>
    <t xml:space="preserve">Skywalker 2,5 m 
Dump Truck 6 m3 - 2 unit (1,6 m)
Truck Tangki Air - 2 unit (1,6 m)
Kajian struktur dan pemeliharaan  gapura - 2 lokasi
</t>
  </si>
  <si>
    <t>PROGRAM PENUNJANG URUSAN PEMERINTAHAN DAERAH KABUPATEN/KOTA</t>
  </si>
  <si>
    <t>Rerata Presentase Capaian Kinerja Program</t>
  </si>
  <si>
    <t>PROGRAM PENGELOLAAN PERSAMPAHAN</t>
  </si>
  <si>
    <t>Penyediaan Sarana dan Prasarana Pengelolaan Persampahan di TPA/TPST/SPA Kabupaten/Kota</t>
  </si>
  <si>
    <t>Dumtruck 14  m3 dan 6 m3 (2 m)
Excavator 1,8 m 
Buldozer 2,5 m 
Mini excavator 800 jt 
Wheel Loader 2 unit 1,8 m
Insenerator 10 m 
Mesin press 2 unit (500 jt )
SPV truck compactor 6 m 3- 2 unit  (3 m )
Tungku bakar 2 unit (1 m )
Truck Arm roll 4 unit (3,6m)
Pick up arm roll 2 unit (700 jt)</t>
  </si>
  <si>
    <t>Perencanaan, Penganggaran, dan Evaluasi Kinerja Perangkat Daerah</t>
  </si>
  <si>
    <t>Jumlah Dokumen Perencanaan dan Pelaporan</t>
  </si>
  <si>
    <t>7 Dokumen</t>
  </si>
  <si>
    <t>PROGRAM PEMBINAAN DAN PENGAWASAN TERHADAP IZIN LINGKUNGAN DAN IZIN PERLINDUNGAN DAN PENGELOLAAN LINGKUNGAN HIDUP (PPLH)</t>
  </si>
  <si>
    <t>Fasilitasi Pemenuhan Ketentuan dan Kewajiban Izin Lingkungan dan/atau Izin PPLH</t>
  </si>
  <si>
    <t>Coaching Clinic  Amdalnet</t>
  </si>
  <si>
    <t>Penyusunan Dokumen Perencanaan Perangkat Daerah</t>
  </si>
  <si>
    <t>Jumlah Dokumen Perencanaan Perangkat Daerah</t>
  </si>
  <si>
    <t>3 Dokumen</t>
  </si>
  <si>
    <t>PROGRAM PENINGKATAN PENDIDIKAN, PELATIHAN DAN PENYULUHAN LINGKUNGAN HIDUP UNTUK MASYARAKAT</t>
  </si>
  <si>
    <t>Peningkatan Kapasitas dan Kompetensi Sumber Daya Manusia Bidang lingkungan hidup untuk Lembaga pendidikan formal/lembaga masyarakat/komunitas/kelompok masyarakat</t>
  </si>
  <si>
    <t xml:space="preserve">30 unit gerobak sampah uk : 120 x 80 x 100 cm </t>
  </si>
  <si>
    <t>Koordinasi dan Penyusunan Laporan Capaian Kinerja dan Ikhtisar Realisasi Kinerja SKPD</t>
  </si>
  <si>
    <t>Jumlah Laporan Capaian Kinerja dan Ikhtisar Realisasi Kinerja SKPD dan Laporan Hasil Koordinasi Penyusunan Laporan Capaian Kinerja dan Ikhtisar Realisasi Kinerja SKPD</t>
  </si>
  <si>
    <t>4 Laporan</t>
  </si>
  <si>
    <t>Penyediaan Gaji dan Tunjangan ASN</t>
  </si>
  <si>
    <t>Administrasi Keuangan Perangkat Daerah</t>
  </si>
  <si>
    <t>Jumlah ASN Aktif</t>
  </si>
  <si>
    <t>86 ASN</t>
  </si>
  <si>
    <t>Pemeliharaan/Rehabilitasi Gedung Kantor dan Bangunan Lainnya</t>
  </si>
  <si>
    <t>Perbaikan alun- alun :
1. Perbaikan instalasi listrik penerangan 
2. Pengecatan pagar dalam dan luar alun-alun
3. Perbaikan dan Pengecatan tempat duduk sektar alun-alun</t>
  </si>
  <si>
    <t>Jumlah Orang yang menerima Gaji dan tunjangan ASN</t>
  </si>
  <si>
    <t>86 Orang</t>
  </si>
  <si>
    <t>Jumlah</t>
  </si>
  <si>
    <t>Administrasi Umum Perangkat Daerah</t>
  </si>
  <si>
    <t>Jumlah Jenis Pekerjaan/Kegiatan Internal PD yang terlayani</t>
  </si>
  <si>
    <t>4 Paket</t>
  </si>
  <si>
    <t>Penyediaan Peralatan dan Perlengkapan Kantor</t>
  </si>
  <si>
    <t xml:space="preserve">Jumlah  paket peralatan dan perlengkapan kantor yang disediakan </t>
  </si>
  <si>
    <t>14 Paket</t>
  </si>
  <si>
    <t>Penyediaan Barang Cetakan dan Penggandaan</t>
  </si>
  <si>
    <t xml:space="preserve">Jumlah paket barang cetakan dan penggandaan yang disediakan </t>
  </si>
  <si>
    <t>1 Paket</t>
  </si>
  <si>
    <t>Penyelenggaraan Rapat Koordinasi dan Konsultasi SKPD</t>
  </si>
  <si>
    <t>Jumlah Laporan Penyelenggaraan Rapat Koordinasi dan Konsultasi SKPD</t>
  </si>
  <si>
    <t>11 laporan</t>
  </si>
  <si>
    <t>Dukungan Pelaksanaan Sistem
Pemerintahan Berbasis Elektronik pada SKPD</t>
  </si>
  <si>
    <t>Jumlah Dokumen Dukungan Pelaksanaan Sistem Pemerintahan Berbasis Elektronik pada SKP</t>
  </si>
  <si>
    <t>1 Dokumen</t>
  </si>
  <si>
    <t>Penyediaan Jasa Penunjang Urusan Pemerintahan Daerah</t>
  </si>
  <si>
    <t>Jumlah jenis jasa penunjang urusan pemerintah daerah yang terlayani</t>
  </si>
  <si>
    <t>2 Paket</t>
  </si>
  <si>
    <t>Penyediaan Jasa Komunikasi, Sumber Daya Air dan Listrik</t>
  </si>
  <si>
    <t>Jumlah Laporan Penyediaan Jasa Komunikasi,Sumber Daya Air dan Listrik yang disediakan</t>
  </si>
  <si>
    <t>48 Laporan</t>
  </si>
  <si>
    <t>Penyediaan Jasa Pelayanan Umum Kantor</t>
  </si>
  <si>
    <t>Jumlah  Laporan Penyediaan Jasa Pelayanan Umum Kantor yang disediakan</t>
  </si>
  <si>
    <t>84 laporan</t>
  </si>
  <si>
    <t>Pemeliharaan Barang Milik Daerah Penunjang Urusan Pemerintahan Daerah</t>
  </si>
  <si>
    <t>Jumlah jenis pemelihaaan barang milik daerah penunjang urusan pemerintahan daerah yang terlayani</t>
  </si>
  <si>
    <t>3 Paket</t>
  </si>
  <si>
    <t>Pemeliharaan Peralatan dan Mesin Lainnya</t>
  </si>
  <si>
    <t>Jumlah  Peralatan dan Mesin lainnya yang dipelihara</t>
  </si>
  <si>
    <t>81 unit</t>
  </si>
  <si>
    <t>Jumlah Gedung  Kantor dan bangunan lainnya yang dipelihara/direhabilitasi</t>
  </si>
  <si>
    <t>3 unit</t>
  </si>
  <si>
    <t>Penyediaan Jasa Pemeliharaan, Biaya Pemeliharaan, Pajak dan Perizinan Kendaraan Dinas Operasional atau Lapangan</t>
  </si>
  <si>
    <t>Jumlah Kendaraan Perorangan Dinas atau Kendaraan Dinas Jabatan yang Dipelihara dan dibayarkan Pajaknya</t>
  </si>
  <si>
    <t>127 unit</t>
  </si>
  <si>
    <t>Persentase Ketaatan Pelaku Usaha atau Kegiatan terhadap Regulasi Pengelolaan Kualitas Udara dan/atau Air</t>
  </si>
  <si>
    <t>Pencegahan Pencemaran dan/atau Kerusakan Lingkungan Hidup Kabupaten/Kota</t>
  </si>
  <si>
    <t>Jumlah usaha/Kegiatan dan titik pemantauan kualitas air dan udara yang memenuhi baku mutu</t>
  </si>
  <si>
    <t>866 Dokumen</t>
  </si>
  <si>
    <t>Pelaksanaan pemantauan kualitas Lingkungan Hidup terhadap Media Tanah, Air, Udara, dan Laut</t>
  </si>
  <si>
    <t>Jumlah kegiatan koordinasi dan sinkronisasi pencegahan</t>
  </si>
  <si>
    <t>16 Lokasi</t>
  </si>
  <si>
    <t>Jumlah pengambilan contoh uji dan pengujian parameter kualitas lingkungan yang dilaksanakan</t>
  </si>
  <si>
    <t>850 Paket</t>
  </si>
  <si>
    <t xml:space="preserve"> - Persentase RTH yang terkelola
 - Rasio Taman Ramah Anak, Perempuan, Penyandang Disabilitas, dan Lansia
 - Persentase Realisasi Belanja Infrastruktur RTH
 - Persentase Tutupan Lahan HIjau</t>
  </si>
  <si>
    <t xml:space="preserve"> - 0,017 %
 - 0,286 rasio
 - 80 %
 - 8,02 %</t>
  </si>
  <si>
    <t>Pengelolaan Keanekaragaman Hayati Kabupaten/Kota</t>
  </si>
  <si>
    <t>Presentase kenaikan RTH Kabupaten</t>
  </si>
  <si>
    <t>Luas RTH yang Dikelola Lingkup Kewenangan Kabupaten/Kota</t>
  </si>
  <si>
    <t>142,43 Ha</t>
  </si>
  <si>
    <t>Jumlah Sarana dan Prasarana Keanekaragaman Hayati yang Dikelola</t>
  </si>
  <si>
    <t>69 Unit</t>
  </si>
  <si>
    <t>Pengelolaan Taman Keanekaragaman Hayati Lainnya</t>
  </si>
  <si>
    <t>Unit Taman Kehati Lainnya yang dikelola Lingkup Kewenangan Kabupaten/Kota</t>
  </si>
  <si>
    <t>3 Unit</t>
  </si>
  <si>
    <t>PROGRAM PENGENDALIAN BAHAN BERBAHAYA DAN BERACUN (B3) DAN LIMBAH BAHAN BERBAHAYA DAN BERACUN (LIMBAH B3)</t>
  </si>
  <si>
    <t>Persentase Ketaatan Usaha/kegiatan/lokasi yang pengelolaan LB3 terhadap regulasi LH</t>
  </si>
  <si>
    <t>Penyimpanan sementara Limbah B3</t>
  </si>
  <si>
    <t>Jumlah Fasilitasi Peningkatan Pengelolaan Limbah B3 Yang Sesuai Regulasi</t>
  </si>
  <si>
    <t>66 Laporan</t>
  </si>
  <si>
    <t>Fasilitasi Pemenuhan Rincian Teknis Penyimpanan sementara Limbah B3 untuk di integrasikan dengan persetujuan lingkungan melalui Sistem Pelayanan Perizinan Berusaha Terintegrasi Secara Elektronik (Online Single Submission)</t>
  </si>
  <si>
    <t>Jumlah Fasilitasi Pemenuhan Rincian Teknis untuk di Integrasikan dengan persetujuan lingkungan melalui Sistem Pelayanan Perizinan Berusaha Terintegrasi Secara Elektronik (Online Single Submission</t>
  </si>
  <si>
    <t>66 Dokumen</t>
  </si>
  <si>
    <t>Persentase Ketaatan Pelaku Usaha atau Kegiatan terkait Persetujuan/Rekomendasi LH</t>
  </si>
  <si>
    <t>Pembinaan dan Pengawasan Terhadap Usaha dan/atau Kegiatan yang Izin Lingkungan dan Izin PPLH Diterbitkan oleh Pemerintah Daerah Kabupaten/Kota</t>
  </si>
  <si>
    <t>Jumlah Fasilitasi Peningkatan Ketaatan Dokumen Persetujuan LH</t>
  </si>
  <si>
    <t>54 Dokumen</t>
  </si>
  <si>
    <t>Jumlah Rekomendasi dan/atau Persetujuan Teknis, Persetujuan Lingkungan, dan Surat Kelayakan Operasi yang Diberikan</t>
  </si>
  <si>
    <t>Persentase Kelompok/ Lembaga/ Organisasi yang aktif dalam Pengelolaan Lingkungan Hidup</t>
  </si>
  <si>
    <t>Penyelenggaraan Pendidikan, Pelatihan, dan Penyuluhan Lingkungan Hidup untuk Lembaga Kemasyarakatan Tingkat Daerah Kabupaten/Kota</t>
  </si>
  <si>
    <t>Jumlah Lembaga Pendidikan/Masyarakat/Kelompok Masyarakat/komunitas</t>
  </si>
  <si>
    <t>250 Lembaga/Kelompok</t>
  </si>
  <si>
    <t>Jumlah lembaga pendidikan formal/lembaga masyarakat/komunitas/kelompok masyarakat yang meningkat kapasitas dan kompetensinya terkait PPLH</t>
  </si>
  <si>
    <t>250 Lembaga</t>
  </si>
  <si>
    <t>PROGRAM PENANGANAN PENGADUAN LINGKUNGAN HIDUP</t>
  </si>
  <si>
    <t xml:space="preserve"> - Prosentase Aduan Lingkungan Hidup terhadap kualitas udara yang difasilitasi 
 - Prosentase Aduan Lingkungan Hidup terhadap kualitas badan air yang difasilitasi</t>
  </si>
  <si>
    <t>` - 100%, 100%</t>
  </si>
  <si>
    <t>Penyelesaian Pengaduan Masyarakat di Bidang Perlindungan dan Pengelolaan Lingkungan Hidup (PPLH) Kabupaten/Kota</t>
  </si>
  <si>
    <t>Jumlah pengaduan yang terselesaikan dan Jumlah penerapan sanksi administratif</t>
  </si>
  <si>
    <t>58 Pengaduan dan Sanksi</t>
  </si>
  <si>
    <t>Pengelolaan Pengaduan permasalahan Pencemaran dan Perusakan Lingkungan Hidup tingkat Kabupaten/Kota</t>
  </si>
  <si>
    <t>Jumlah pengaduan permasalahan Pencemaran dan Perusakan Lingkungan Hidup tingkat Kabupaten/Kota yang ditindaklanjuti/dikelola</t>
  </si>
  <si>
    <t>42 Pengaduan</t>
  </si>
  <si>
    <t>Penerapan sanksi administrasi yang menjadi kewenangan kabupaten/kota</t>
  </si>
  <si>
    <t>Jumlah penerapan sanksi administratif yang dikenakan kepada penanggung jawab usaha/kegiatan yang tidak taat dan
menjadi kewenangan kabupaten/kota</t>
  </si>
  <si>
    <t>16 Sanksi</t>
  </si>
  <si>
    <t>1. Rasio TPST yang terbangun dan terkelola dibandingkan kebutuhan
2. Rasio Bank Sampah dibandingkan dengan Desa (Rasio)
3. Rasio TPS dan TPS3R yang terbangun dan terkelola dibandingkan kebutuhan
4. Persentase Pengurangan sampah
5. Persentase Penanganan Sampah
6. Persentase Penduduk Miskin yang terlayani Persampahan
7. Persentase Realisasi Belanja Infrastruktur sektor Persampahan</t>
  </si>
  <si>
    <t>1. 0,22 rasio
2. 0,25 rasio
3. 0,5 rasio
4. 18,54 %
5. 58,9 %
6. 67 %
7. 80 %</t>
  </si>
  <si>
    <t>Pengelolaan Sampah</t>
  </si>
  <si>
    <t>Presentase Sampah Yang terkelola</t>
  </si>
  <si>
    <t>Peningkatan Peran Serta Masyarakat dalam Pengelolaan Persampahan</t>
  </si>
  <si>
    <t>Jumlah Masyarakat, Kelompok Masyarakat atau Para Pihak Lainnya yang Terlibat Aktif dalam Kegiatan Pengelolaan Sampah
Berbasis Masyarakat</t>
  </si>
  <si>
    <t>23 Kelompok</t>
  </si>
  <si>
    <t>Jumlah Sarana dan Prasarana Penanganan Sampah untuk Kegiatan Pemilahan, Pengumpulan, Pengangkutan, Pengolahan,
dan Pemrosesan Akhir</t>
  </si>
  <si>
    <t>18 Unit</t>
  </si>
  <si>
    <t>Penanganan sampah melalui pengangkutan</t>
  </si>
  <si>
    <t>Jumlah sampah yang tertangani melalui proses pengangkutan</t>
  </si>
  <si>
    <t>240,04 ton</t>
  </si>
  <si>
    <t>Penanganan sampah melalui pengumpulan sampah</t>
  </si>
  <si>
    <t>Persentase luas layanan pengumpulan sampah</t>
  </si>
  <si>
    <t>Penanganan sampah melalui pemilahan dan pengolahan sampah di instalasi pengolahan sampah TPS3R, PDU, TPST, TPS, SPA,
PSEL/PLTSa, RDF, pusat pengomposan, biodigester, Bank Sampah dan fasilitas lainnya sesuai dengan peraturan perundangan</t>
  </si>
  <si>
    <t>Jumlah sampah yang tertangani melalui proses pemilahan dan pengolahan sampah di instalasi pengolahan sampah TPS3R,
PDU, TPST, SPA, PSEL/PLTSa, RDF, pusat pengomposan, biodigester, Bank sampah dan fasilitas lainnya sesuai dengan
peraturan perundangan</t>
  </si>
  <si>
    <t>105,83 ton</t>
  </si>
  <si>
    <t>Penanganan sampah melalui pemrosesan akhir sampah di TPA/TPST kabupaten/kota atau TPA/TPST Regional</t>
  </si>
  <si>
    <t>jumlah sampah yang tertangani melalui pemrosesan akhir sampah di TPA/TPSTkabupaten/kota atau TPA/TPST Regional</t>
  </si>
  <si>
    <t>400 Ton/hari</t>
  </si>
  <si>
    <t>Peralatan kerja 250 jt 
Peralatan bengkel 30 jt
Kajian struktur bangunan gedung (2 lokasi- Segoromadu dan Bunder) – 600 jt</t>
  </si>
  <si>
    <t>Dumtruck 12 m3 (1 unit) 1,3 m
Excavator (1 unit) 1,8 m 
Buldozer (1 unit)  2,5 m 
Mini excavator (1 unit) 800 jt 
Wheel Loader (2 unit) 1,8 m
Insenerator 10 m 
Mesin press (2 unit) 700 jt 
SPV truck compactor 6 m3 - 1unit 
(1,5 m )
Tungku bakar 2 unit (1 m)
Truck Arm roll 4 unit (3,6 m)
Pick up arm roll 2 unit (700 jt)
BBM truck - 12 unit (2,2 m)
BBM alat berat - 5 unit (5,8 m)</t>
  </si>
  <si>
    <t>30 unit gerobak sampah uk : 120 x 80 x 100 cm 
5 unit dorkas roda tiga  45 jt x 5</t>
  </si>
  <si>
    <t>NO</t>
  </si>
  <si>
    <t>BIDANG URUSAN/ PROGRAM/ OUTCOME/ KEGIATAN/ SUBKEGIATAN OUTPUT</t>
  </si>
  <si>
    <t>INDIKATOR OUTCOME/OUTPUT</t>
  </si>
  <si>
    <t>RENAKSI</t>
  </si>
  <si>
    <t>SATUAN</t>
  </si>
  <si>
    <t>TW 1</t>
  </si>
  <si>
    <t>TW 2</t>
  </si>
  <si>
    <t>TW 3</t>
  </si>
  <si>
    <t>TW 4</t>
  </si>
  <si>
    <t>TARGET</t>
  </si>
  <si>
    <t xml:space="preserve"> PAGU SE 2027</t>
  </si>
  <si>
    <t xml:space="preserve"> URAIAN SUB KEGIATAN </t>
  </si>
  <si>
    <t>USULAN TAMBAHAN</t>
  </si>
  <si>
    <t xml:space="preserve"> TOTAL PAGU +  USULAN </t>
  </si>
  <si>
    <t>RENCANA</t>
  </si>
  <si>
    <t>REALISASI</t>
  </si>
  <si>
    <t xml:space="preserve"> PAGU USULAN </t>
  </si>
  <si>
    <t xml:space="preserve"> URUAIAN TAMBAHAN</t>
  </si>
  <si>
    <t xml:space="preserve">    </t>
  </si>
  <si>
    <t>Penyusunan dokumen/laporan</t>
  </si>
  <si>
    <t>Jumlah dokumen/laporan</t>
  </si>
  <si>
    <t>dokumen</t>
  </si>
  <si>
    <t xml:space="preserve"> RENJA, RKA., DPA,,Manmin Rapat,  Honor    </t>
  </si>
  <si>
    <t xml:space="preserve">Pelaksanakan monitoring/evaluasi </t>
  </si>
  <si>
    <t xml:space="preserve"> Narsum Forum OPD</t>
  </si>
  <si>
    <t>Laporan</t>
  </si>
  <si>
    <t xml:space="preserve"> Dokumen IKPLHD, LKPJ,LKJIP, LPPD</t>
  </si>
  <si>
    <t>Jumlah Orang yang Menerima Gaji dan Tunjangan ASN</t>
  </si>
  <si>
    <t>1. Pembayaran gaji dan tunjangan ASN</t>
  </si>
  <si>
    <t>Jumlah kegiatan</t>
  </si>
  <si>
    <t>orang/bulan</t>
  </si>
  <si>
    <t xml:space="preserve"> Gaji dan Tunjangan ASN  = 110 orang </t>
  </si>
  <si>
    <t>Tunjangan ASN (P3K sudah dilantik + CPNS ke PNS)</t>
  </si>
  <si>
    <t>Jumlah Paket Peralatan dan Perlengkapan Kantor yang Disediakan</t>
  </si>
  <si>
    <t>1. Belanja ATK</t>
  </si>
  <si>
    <t>Jumlah paket</t>
  </si>
  <si>
    <t>paket</t>
  </si>
  <si>
    <t xml:space="preserve"> ATK dan perabot kantor (sapu, alat pel, keset, dll)</t>
  </si>
  <si>
    <t>2. Belanja Perbot Kantor</t>
  </si>
  <si>
    <t>3. Belanja Alat Listrik</t>
  </si>
  <si>
    <t>Jumlah Paket Barang Cetakan dan Penggandaan yang Disediakan</t>
  </si>
  <si>
    <t xml:space="preserve">Jumlah paket </t>
  </si>
  <si>
    <t xml:space="preserve"> Bahan cetak , amplop , MAP, dlll</t>
  </si>
  <si>
    <t>Dukungan Pelaksanaan Sistem Pemerintahan Berbasis Elektronik pada SKPD</t>
  </si>
  <si>
    <t>Jumlah Dokumen Dukungan Pelaksanaan Sistem Pemerintahan Berbasis Elektronik pada SKPD</t>
  </si>
  <si>
    <t>Penyediaan langganan internet bulanan</t>
  </si>
  <si>
    <t xml:space="preserve">dokumen </t>
  </si>
  <si>
    <t>Langganan GPS Kebersihan, Taman, aplikasi GASS, Absensi outsourcing = 72,5 jt</t>
  </si>
  <si>
    <t>Penyediaan jasa konsultasi aplikasi pada Dinas Lingkungan Hidup Kab. Gresik</t>
  </si>
  <si>
    <t>Pengembangan GASS, SIMPEL &amp; SIBLING = 129 jt</t>
  </si>
  <si>
    <t xml:space="preserve">
Pengadaan/Perpanjangan Lisensi perangkat lunak</t>
  </si>
  <si>
    <t xml:space="preserve">Lisensi kapasitas Google Drive DLH &amp; Canva Pro = 2,6 jt </t>
  </si>
  <si>
    <t xml:space="preserve">Pemeliharaan peralatan TIK (komputer, laptop, printer, dll) </t>
  </si>
  <si>
    <t>Jumlah  kegiatan</t>
  </si>
  <si>
    <t>Pemeliharaan komputer &amp; printer =  24,9 jt</t>
  </si>
  <si>
    <t>Pengadaan peralatan TIK</t>
  </si>
  <si>
    <t>Blnja Modal Laptop = 58,2 jt</t>
  </si>
  <si>
    <t>Jumlah Laporan Penyediaan Jasa Komunikasi, Sumber Daya Air dan Listrik yang Disediakan</t>
  </si>
  <si>
    <t>1. Penyediaan jasa komunikas (telepon)</t>
  </si>
  <si>
    <t>laporan</t>
  </si>
  <si>
    <t xml:space="preserve"> Tagihan air dan listrik</t>
  </si>
  <si>
    <t>2. Penyediaan sumber daya air</t>
  </si>
  <si>
    <t>3. Penyediaan sumber daya listrik</t>
  </si>
  <si>
    <t>4. Penyediaan belanja internet</t>
  </si>
  <si>
    <t>Jumlah Laporan Penyediaan Jasa Pelayanan Umum Kantor yang Disediakan</t>
  </si>
  <si>
    <t xml:space="preserve">Penyediaan Jasa Tenaga Administrasi, Kebersihan, Kemanan, Sopir, Kenek, Teknisi, Mekanik, </t>
  </si>
  <si>
    <t xml:space="preserve"> Gaji outsourching, Gaji dan lembur P3K paruh   </t>
  </si>
  <si>
    <t>Penyediaan Jasa PPPK Paruh Waktu (Pengelola &amp; Operator Layanan Operasional)</t>
  </si>
  <si>
    <t>Penyedia Operator Layanan Operasional</t>
  </si>
  <si>
    <t xml:space="preserve"> waktu </t>
  </si>
  <si>
    <t>Pembayaran Iuran BPJS Non ASN dan PPPK Paruh Waktu</t>
  </si>
  <si>
    <t>Penyediaan Jasa Pemeliharaan, Biaya Pemeliharaan, dan Pajak Kendaraan Perorangan Dinas atau Kendaraan Dinas Jabatan</t>
  </si>
  <si>
    <t xml:space="preserve">Jumlah Kendaraan Dinas Operasional atau lapangan yang dipelihara dan dibbayarkan Pajak dan Perizinannya </t>
  </si>
  <si>
    <t>Pemeliharaan kendaraan</t>
  </si>
  <si>
    <t>unit</t>
  </si>
  <si>
    <t xml:space="preserve"> BBM (70 jt)</t>
  </si>
  <si>
    <t xml:space="preserve">Pembayaran pajak kendaraan </t>
  </si>
  <si>
    <t xml:space="preserve"> Pembayaran Pajak, Bea, dan Perizinan ( 119 jt)</t>
  </si>
  <si>
    <t>Pemeliharaab kendaraan dinas (57 jt)</t>
  </si>
  <si>
    <t>Jumlah Peralatan dan Mesin Lainnya yang Dipelihara</t>
  </si>
  <si>
    <t>1. Pemeliharaan mesin kantor (AC, komputer, dsb)</t>
  </si>
  <si>
    <t xml:space="preserve"> Pemeliharaan AC (21 jt)</t>
  </si>
  <si>
    <t>Jumlah Gedung Kantor dan Bangunan Lainnya yang Dipelihara/Direhabilitasi</t>
  </si>
  <si>
    <t>1. Perbaikan dan rehabilitasi</t>
  </si>
  <si>
    <t xml:space="preserve"> </t>
  </si>
  <si>
    <t xml:space="preserve"> Perbaikan alun- alun :</t>
  </si>
  <si>
    <t>2. Konsultansi Konstruksi</t>
  </si>
  <si>
    <t xml:space="preserve"> Paket pemeliharaan gedung (alun-alun dan   </t>
  </si>
  <si>
    <t>1. Perbaikan instalasi listrik penerangan</t>
  </si>
  <si>
    <t>3. Konsultansi Pengawasan Arsitektur</t>
  </si>
  <si>
    <t xml:space="preserve"> kantor DLH)  ; perencanaan, pengaawasan,  </t>
  </si>
  <si>
    <t>2. Pengecatan pagar dalam dan luar alun-alun</t>
  </si>
  <si>
    <t>Data dan informasi indeks kualitas lingkungan hidup (Iindeks Kualitas Air, Indeks Kualitas Udara, Indeks Kualitas Lahan, Indeks Kualitas Ekosistem Gambut dan Indeks Kualitas Air Laut) (Lokasi)</t>
  </si>
  <si>
    <t>1. Uji emisi Kendaraan Bermotor</t>
  </si>
  <si>
    <t>Jumlah Kegiatan/ kendaraan</t>
  </si>
  <si>
    <t>Lokasi</t>
  </si>
  <si>
    <t xml:space="preserve">Uji laboratorum kualitas lingkungan (swasta) (54 jt) </t>
  </si>
  <si>
    <t>2. Kegiatan workshop/sosialisasi</t>
  </si>
  <si>
    <t>Jumlah Kegiatan</t>
  </si>
  <si>
    <t>3. Uji air limbah industri, dan/ atau badan air  (drainase), dan/atau udara</t>
  </si>
  <si>
    <t xml:space="preserve">Jumlah lokasi </t>
  </si>
  <si>
    <t>Perjalanan dinas (28 jt)</t>
  </si>
  <si>
    <t>1. Pengujian laboratorium</t>
  </si>
  <si>
    <t>Jumlah kegiatan/sampel</t>
  </si>
  <si>
    <t xml:space="preserve">Belanja Barang Pakai Habis (Bahan Kimia, Bahan Bakar, Bahan Lainnya, Suku Cadang Alat Laboratorium) ATK, Perabot Kantor, Perlengkapan Dinas, Mamin Rapat – 337 jt </t>
  </si>
  <si>
    <t xml:space="preserve">  Pembuatan IPAL</t>
  </si>
  <si>
    <t>Pengelolaan RTH</t>
  </si>
  <si>
    <t>Luas RTH</t>
  </si>
  <si>
    <t>Ha</t>
  </si>
  <si>
    <t>Belanja jasa tenaga kebersihan (4m)</t>
  </si>
  <si>
    <t>Peralatan kerja 250 jt</t>
  </si>
  <si>
    <t xml:space="preserve">Pemeliharaan taman </t>
  </si>
  <si>
    <t>Jumlah taman</t>
  </si>
  <si>
    <t>BBM (1,7 m)</t>
  </si>
  <si>
    <t>Peralatan bengkel 30 jt</t>
  </si>
  <si>
    <t>3. Pemeliharaan Sarana dan Prasarana  di wilayah yang dikelola DLH</t>
  </si>
  <si>
    <t xml:space="preserve">Jumlah unit </t>
  </si>
  <si>
    <t>Alat listrik (95 jt)</t>
  </si>
  <si>
    <t>Skywalker 2,5 m</t>
  </si>
  <si>
    <t xml:space="preserve">SAJISAPO / Penanaman pohon </t>
  </si>
  <si>
    <t>jumlah pohon</t>
  </si>
  <si>
    <t>Pembelian tanaman (17 jt))</t>
  </si>
  <si>
    <t>Jumlah Fasilitasi Pemenuhan Rincian Teknis untuk di Integrasikan dengan persetujuan lingkungan  melalui Sistem Pelayanan Perizinan Berusaha Terintegrasi Secara Elektronik (Online Single Submission) (Dokumen)</t>
  </si>
  <si>
    <t>1. Pembinaan dan sosialisasi</t>
  </si>
  <si>
    <t>Dokumen</t>
  </si>
  <si>
    <t xml:space="preserve"> Perjalanan dinas ( 63 jt)</t>
  </si>
  <si>
    <t>2. Pengawasan pengelolaan limbah B3</t>
  </si>
  <si>
    <t>Jumlah perusahaan</t>
  </si>
  <si>
    <t>Honorium narasumber sosialisasi (17 jt)</t>
  </si>
  <si>
    <t>3. Verifikasi lapangan perusahaan untuk rincian teknis pengelolaan limbah B3</t>
  </si>
  <si>
    <t>Honor juri Brillian ( 17,5 jt)</t>
  </si>
  <si>
    <t xml:space="preserve">1. Verifikasi lapangan Persetujuan Lingkungan </t>
  </si>
  <si>
    <t xml:space="preserve"> Perjalanan dinas (80 jt)</t>
  </si>
  <si>
    <t>2. Sosialisasi/Workshop Amdalnet</t>
  </si>
  <si>
    <t xml:space="preserve">Jumlah kegiatan </t>
  </si>
  <si>
    <t>Mamin rapat (5,5 jt)</t>
  </si>
  <si>
    <t>1. Sosialisasi/Pembinaan Adiwiyata, Desa Berseri, Proklim , dll</t>
  </si>
  <si>
    <t>lembaga</t>
  </si>
  <si>
    <t>Tempat sampah (32 jt)</t>
  </si>
  <si>
    <t>Biopori dan kompoter ( 40 jt)</t>
  </si>
  <si>
    <t>5 unit dorkas roda tiga ( 45 jt x5 )</t>
  </si>
  <si>
    <t>Mamin rapat (46 jt)</t>
  </si>
  <si>
    <t>Honorarium Narasumber, Proklim, Berseri, Ecopesantren  (46 jt)</t>
  </si>
  <si>
    <t>Perjalanan dinas (103 jt)</t>
  </si>
  <si>
    <t>Jumlah sampel</t>
  </si>
  <si>
    <t>pengaduan</t>
  </si>
  <si>
    <t>Jasa laboratorium ( 11 jt)</t>
  </si>
  <si>
    <t>2. Verifikasi lapangan pengaduan</t>
  </si>
  <si>
    <t>Perjalanan dinas ( 39  jt)</t>
  </si>
  <si>
    <t>3. Penyusunan Laporan Hasil Verifikasi dan Rekomendasi</t>
  </si>
  <si>
    <t>Jumlah penerapan sanksi administratif yang dikenakan kepada penanggung jawab usaha/kegiatan yang tidak taat dan menjadi kewenangan kabupaten/kota</t>
  </si>
  <si>
    <t>sanksi administratif</t>
  </si>
  <si>
    <t>Jasa laboratorium (14 jt)</t>
  </si>
  <si>
    <t>2. Pengawasan langsung</t>
  </si>
  <si>
    <t>3. Berita acara pengawasan + laporan hasil pengawasan</t>
  </si>
  <si>
    <t xml:space="preserve">4. Pemberian sanksi </t>
  </si>
  <si>
    <t>Jumlah Masyarakat, Kelompok Masyarakat atau Para Pihak Lainnya yang Terlibat Aktif dalam Kegiatan Pengelolaan Sampah Berbasis Masyarakat</t>
  </si>
  <si>
    <t>1. Sosialisais GKMS dan pengolahan sampah</t>
  </si>
  <si>
    <t>kelompok</t>
  </si>
  <si>
    <t xml:space="preserve">  Makanan dan Minuman Rapat- GKMS (77 jt)</t>
  </si>
  <si>
    <t>2. Peringatan Event Lingkungan Hidup (HPSN, HLH, Hari Bumi dan Lainnya)</t>
  </si>
  <si>
    <t>Sosialisasi dan Pemberian Reward (20 jt)</t>
  </si>
  <si>
    <t xml:space="preserve">   Reward lomba (86 jt)</t>
  </si>
  <si>
    <t>Jumlah Sarana dan Prasarana Penanganan Sampah untuk Kegiatan Pemilahan, Pengumpulan, Pengangkutan, Pengolahan, dan Pemrosesan Akhir</t>
  </si>
  <si>
    <t>1.  Penyediaan sarana dan prasarana pengelolaan sampah, meliputi armada dan infrastruktur persampahan.</t>
  </si>
  <si>
    <t>Jumlah unit</t>
  </si>
  <si>
    <t xml:space="preserve">  Pengadaan cat + plat besi (47,5 jt)</t>
  </si>
  <si>
    <t>Dumtruck 12 m3 (1 unit) 1,3 m</t>
  </si>
  <si>
    <t xml:space="preserve">Mesin press (2 unit) 700 jt </t>
  </si>
  <si>
    <t>SPV truck compactor 6 m3 - 1 unit  (1,5m)</t>
  </si>
  <si>
    <t>Tungku bakar 2 unit (1 m)</t>
  </si>
  <si>
    <t>Truck Arm roll 4 unit (3,6 m)</t>
  </si>
  <si>
    <t>Pick up arm roll 2 unit (700 jt)</t>
  </si>
  <si>
    <t>BBM truck - 12 unit (2,2 m)</t>
  </si>
  <si>
    <t>BBM alat berat - 5 unit  (5,8 m)</t>
  </si>
  <si>
    <t>Belanja SDM  alat berat dan truck (576 jt)</t>
  </si>
  <si>
    <t>Pemeliharaan peralatan (480 jt)</t>
  </si>
  <si>
    <t>Mesin cacah organik - 3 unit (750 jt)</t>
  </si>
  <si>
    <t>Penangkal petir - 3 unit (75 jt)</t>
  </si>
  <si>
    <t xml:space="preserve">Pemeliharaan bengkel dan gudang TPA (1,5 m) </t>
  </si>
  <si>
    <t>Pemeliharan SPA  TPS3R Pasar (500 jt)</t>
  </si>
  <si>
    <t xml:space="preserve">Jumlah sampah yang tertangani melalui proses pengangkutan </t>
  </si>
  <si>
    <t>1. Pengangkutan sampah dari TPS/TPS3R/TPST ke TPA</t>
  </si>
  <si>
    <t>ton</t>
  </si>
  <si>
    <t>BBM (2 m)</t>
  </si>
  <si>
    <t>Persentase luas layanan pengumpulan sampah (Persentase)</t>
  </si>
  <si>
    <t>1. Kegiatan lapangan</t>
  </si>
  <si>
    <t>Persentase</t>
  </si>
  <si>
    <t xml:space="preserve"> Jasa Tenaga Kebersihan 200 orang (5,1 m)</t>
  </si>
  <si>
    <t>2. Pelaksanaan pengumpulan sampah pada seluruh rute pelayanan yang ditetapkan</t>
  </si>
  <si>
    <t>jumlah wilayah</t>
  </si>
  <si>
    <t>3. Pengumpulan sampah dari Sumber ke  TPS/TPST/TPS3R.</t>
  </si>
  <si>
    <t>4. Pembinaan dan pengawasan petugas kebersihan.</t>
  </si>
  <si>
    <t xml:space="preserve"> Penanganan sampah melalui pemilahan dan pengolahan sampah di instalasi pengolahan sampah TPS3R, PDU, TPST, TPS, SPA, PSEL/PLTSa, RDF, pusat pengomposan, biodigester, Bank Sampah dan fasilitas lainnya sesuai dengan peraturan perundangan</t>
  </si>
  <si>
    <t xml:space="preserve">Jumlah sampah yang tertangani melalui proses pemilahan dan pengolahan sampah di instalasi pengolahan sampah TPS3R, PDU, TPST, SPA, PSEL/PLTSa, RDF, pusat pengomposan, biodigester, Bank sampah dan fasilitas lainnya sesuai dengan peraturan perundangan </t>
  </si>
  <si>
    <t>1. Penyediaan sarana pemilahan (wadah organik/anorganik/residu) sesuai kebutuhan</t>
  </si>
  <si>
    <t>Ton</t>
  </si>
  <si>
    <t>Modal potong rumput + chainsaw + semprot rumput (33,5 jt)</t>
  </si>
  <si>
    <t>2. Pemilahan sampah di  TPS/TPST/TPS3R.</t>
  </si>
  <si>
    <t>ATK, fotocopy, cetak kartu retribusi sampah (53 jt)</t>
  </si>
  <si>
    <t>3. Pembinaan dan pengawasan pemilahan sampah pada sumber dan TPS 3R/TPST</t>
  </si>
  <si>
    <t>4. Meningkatnya efisiensi operasional dan produktivitas petugas kebersihan.</t>
  </si>
  <si>
    <t>5. Tersedianya sarana pengumpulan yang memadai dan terpelihara.</t>
  </si>
  <si>
    <t>Perabot kantor (91 jt)</t>
  </si>
  <si>
    <t>jumlah sampah yang tertangani melalui pemrosesan akhir sampah di TPA/TPSTkabupaten/kota atau TPA/TPST Regional (Ton)</t>
  </si>
  <si>
    <t>1. Mengelola sampah di TPST dan TPA</t>
  </si>
  <si>
    <t xml:space="preserve">Jumlah sampah </t>
  </si>
  <si>
    <t>ton/hari</t>
  </si>
  <si>
    <t>BBM (2,3M)</t>
  </si>
  <si>
    <t xml:space="preserve">2. Pemeliharaan sarana dan prasarana persampahan </t>
  </si>
  <si>
    <t>Tagihan listrik (540 jt)</t>
  </si>
  <si>
    <t>INDIKATOR</t>
  </si>
  <si>
    <t xml:space="preserve">3 x </t>
  </si>
  <si>
    <t>3x</t>
  </si>
  <si>
    <t>Penyelenggaraan rapat koordinasi internal dan lintas perangkat daerah</t>
  </si>
  <si>
    <t>Jumlah paket kegiatan</t>
  </si>
  <si>
    <t>Jumlah kendaraan</t>
  </si>
  <si>
    <t>Jumlah pengambilan contoh uji/paket</t>
  </si>
  <si>
    <t>0.215 km2</t>
  </si>
  <si>
    <t>Pemeliharaan Sarana dan Prasarana  di wilayah yang dikelola DLH</t>
  </si>
  <si>
    <t>Penanaman pohon untuk peningkatan tutupan vegetasi</t>
  </si>
  <si>
    <t>jumlah pohon. Target di renaksi kadis = 1500 pohon di tahun 2026</t>
  </si>
  <si>
    <t>Penerapan proses persetujuan lingkungan berbasis elektronik (Amdal Net)</t>
  </si>
  <si>
    <t>Jumlah perusahaan. Target di renaksi kadis = 25 perusahaan dalam 1 tahun</t>
  </si>
  <si>
    <t>Sosialisasi/Workshop Amdalnet</t>
  </si>
  <si>
    <t>Sosialisasi/Pembinaan Adiwiyata, Desa Berseri, Proklim , dll</t>
  </si>
  <si>
    <t>Jumlah lembaga yang dibina</t>
  </si>
  <si>
    <t>Penanaman bibit mangrove</t>
  </si>
  <si>
    <t>Jumlah pohon/ bibit. Target di renaksi kadis = 90.000</t>
  </si>
  <si>
    <t xml:space="preserve">4. Sosialisasi Permen LH 14/2024, SIMPEL, SILOBSTER </t>
  </si>
  <si>
    <t>Jumlah ritasi</t>
  </si>
  <si>
    <t>128 ritasi/hari</t>
  </si>
  <si>
    <t>2. Pemeliharaan dan perbaikan ringan  armada pengangkut</t>
  </si>
  <si>
    <t>1. Pelaksanaan pengumpulan sampah pada seluruh rute pelayanan yang ditetapkan</t>
  </si>
  <si>
    <t>1. Pemilahan sampah di  TPS/TPST/TPS3R.</t>
  </si>
  <si>
    <t>Volume sampah</t>
  </si>
  <si>
    <t>102 Ton/hari</t>
  </si>
  <si>
    <t>103,69 Ton/hari</t>
  </si>
  <si>
    <t xml:space="preserve">1. Pemeliharaan sarana dan prasarana persampahan </t>
  </si>
  <si>
    <t>-</t>
  </si>
  <si>
    <t>5 Unit</t>
  </si>
  <si>
    <t>2 Unit</t>
  </si>
  <si>
    <t>2 unit</t>
  </si>
  <si>
    <t xml:space="preserve">2. Melakukan mining landfill </t>
  </si>
  <si>
    <t xml:space="preserve">Volume sampah. Di renaksi kadis = 25 ton/jam </t>
  </si>
  <si>
    <t>75 Ton/hari</t>
  </si>
  <si>
    <t>82,31 Ton/hari</t>
  </si>
  <si>
    <t>100 Ton/hari</t>
  </si>
</sst>
</file>

<file path=xl/styles.xml><?xml version="1.0" encoding="utf-8"?>
<styleSheet xmlns="http://schemas.openxmlformats.org/spreadsheetml/2006/main" xmlns:x14ac="http://schemas.microsoft.com/office/spreadsheetml/2009/9/ac" xmlns:mc="http://schemas.openxmlformats.org/markup-compatibility/2006">
  <numFmts count="4">
    <numFmt numFmtId="164" formatCode="_(&quot;Rp&quot;* #,##0.00_);_(&quot;Rp&quot;* \(#,##0.00\);_(&quot;Rp&quot;* &quot;-&quot;_);_(@_)"/>
    <numFmt numFmtId="165" formatCode="_-&quot;Rp&quot;* #,##0.00_-;\-&quot;Rp&quot;* #,##0.00_-;_-&quot;Rp&quot;* &quot;-&quot;??_-;_-@"/>
    <numFmt numFmtId="166" formatCode="_-&quot;Rp&quot;* #,##0_-;\-&quot;Rp&quot;* #,##0_-;_-&quot;Rp&quot;* &quot;-&quot;_-;_-@"/>
    <numFmt numFmtId="167" formatCode="&quot;Rp&quot;#,##0.00;[Red]\-&quot;Rp&quot;#,##0.00"/>
  </numFmts>
  <fonts count="32">
    <font>
      <sz val="11.0"/>
      <color theme="1"/>
      <name val="Calibri"/>
      <scheme val="minor"/>
    </font>
    <font>
      <b/>
      <sz val="12.0"/>
      <color theme="1"/>
      <name val="Arial"/>
    </font>
    <font/>
    <font>
      <b/>
      <sz val="9.0"/>
      <color theme="1"/>
      <name val="Arial"/>
    </font>
    <font>
      <b/>
      <sz val="11.0"/>
      <color theme="1"/>
      <name val="Bahnschrift"/>
    </font>
    <font>
      <b/>
      <sz val="10.0"/>
      <color theme="1"/>
      <name val="Arial"/>
    </font>
    <font>
      <sz val="11.0"/>
      <color theme="1"/>
      <name val="Calibri"/>
    </font>
    <font>
      <sz val="11.0"/>
      <color theme="1"/>
      <name val="Bahnschrift"/>
    </font>
    <font>
      <sz val="11.0"/>
      <color rgb="FF000000"/>
      <name val="Bahnschrift"/>
    </font>
    <font>
      <sz val="10.0"/>
      <color rgb="FF000000"/>
      <name val="Arial"/>
    </font>
    <font>
      <sz val="10.0"/>
      <color rgb="FF000000"/>
      <name val="Bahnschrift"/>
    </font>
    <font>
      <sz val="10.0"/>
      <color theme="1"/>
      <name val="Arial"/>
    </font>
    <font>
      <b/>
      <sz val="11.0"/>
      <color rgb="FF000000"/>
      <name val="Calibri"/>
    </font>
    <font>
      <b/>
      <sz val="11.0"/>
      <color theme="1"/>
      <name val="Calibri"/>
    </font>
    <font>
      <sz val="9.0"/>
      <color rgb="FF000000"/>
      <name val="Arial"/>
    </font>
    <font>
      <sz val="11.0"/>
      <color rgb="FF000000"/>
      <name val="Calibri"/>
    </font>
    <font>
      <color theme="1"/>
      <name val="Calibri"/>
      <scheme val="minor"/>
    </font>
    <font>
      <b/>
      <sz val="10.0"/>
      <color rgb="FF0C0C0C"/>
      <name val="Arial"/>
    </font>
    <font>
      <sz val="10.0"/>
      <color rgb="FF0C0C0C"/>
      <name val="Arial"/>
    </font>
    <font>
      <sz val="9.0"/>
      <color rgb="FF000000"/>
      <name val="Calibri"/>
    </font>
    <font>
      <sz val="11.0"/>
      <color rgb="FFFF0000"/>
      <name val="Bahnschrift"/>
    </font>
    <font>
      <b/>
      <sz val="10.0"/>
      <color rgb="FFFFFFFF"/>
      <name val="Bahnschrift"/>
    </font>
    <font>
      <b/>
      <sz val="10.0"/>
      <color rgb="FF000000"/>
      <name val="Bahnschrift"/>
    </font>
    <font>
      <b/>
      <sz val="10.0"/>
      <color rgb="FF000000"/>
      <name val="Arial"/>
    </font>
    <font>
      <sz val="10.0"/>
      <color rgb="FF000000"/>
      <name val="Calibri"/>
    </font>
    <font>
      <b/>
      <sz val="10.0"/>
      <color rgb="FFFFFFFF"/>
      <name val="Arial"/>
    </font>
    <font>
      <sz val="18.0"/>
      <color theme="1"/>
      <name val="Arial"/>
    </font>
    <font>
      <sz val="10.0"/>
      <color theme="1"/>
      <name val="Bahnschrift"/>
    </font>
    <font>
      <sz val="10.0"/>
      <color rgb="FFFF0000"/>
      <name val="Bahnschrift"/>
    </font>
    <font>
      <sz val="10.0"/>
      <color rgb="FFFF9900"/>
      <name val="Arial"/>
    </font>
    <font>
      <sz val="10.0"/>
      <color rgb="FFFF9900"/>
      <name val="Bahnschrift"/>
    </font>
    <font>
      <b/>
      <sz val="10.0"/>
      <color rgb="FFFF9900"/>
      <name val="Arial"/>
    </font>
  </fonts>
  <fills count="9">
    <fill>
      <patternFill patternType="none"/>
    </fill>
    <fill>
      <patternFill patternType="lightGray"/>
    </fill>
    <fill>
      <patternFill patternType="solid">
        <fgColor theme="0"/>
        <bgColor theme="0"/>
      </patternFill>
    </fill>
    <fill>
      <patternFill patternType="solid">
        <fgColor rgb="FF17375E"/>
        <bgColor rgb="FF17375E"/>
      </patternFill>
    </fill>
    <fill>
      <patternFill patternType="solid">
        <fgColor rgb="FF4F81BD"/>
        <bgColor rgb="FF4F81BD"/>
      </patternFill>
    </fill>
    <fill>
      <patternFill patternType="solid">
        <fgColor rgb="FF8EB4E3"/>
        <bgColor rgb="FF8EB4E3"/>
      </patternFill>
    </fill>
    <fill>
      <patternFill patternType="solid">
        <fgColor rgb="FFFFFF00"/>
        <bgColor rgb="FFFFFF00"/>
      </patternFill>
    </fill>
    <fill>
      <patternFill patternType="solid">
        <fgColor rgb="FFFFFFFF"/>
        <bgColor rgb="FFFFFFFF"/>
      </patternFill>
    </fill>
    <fill>
      <patternFill patternType="solid">
        <fgColor rgb="FFFF9900"/>
        <bgColor rgb="FFFF9900"/>
      </patternFill>
    </fill>
  </fills>
  <borders count="34">
    <border/>
    <border>
      <left style="thin">
        <color rgb="FF000000"/>
      </left>
      <right style="thin">
        <color rgb="FF000000"/>
      </right>
      <top style="thin">
        <color rgb="FF000000"/>
      </top>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bottom style="thin">
        <color rgb="FF000000"/>
      </bottom>
    </border>
    <border>
      <left style="thin">
        <color rgb="FF000000"/>
      </left>
      <right style="thin">
        <color rgb="FF000000"/>
      </right>
      <top style="thin">
        <color rgb="FF000000"/>
      </top>
      <bottom style="thin">
        <color rgb="FF000000"/>
      </bottom>
    </border>
    <border>
      <left/>
      <right/>
      <top/>
      <bottom/>
    </border>
    <border>
      <left/>
      <right/>
      <top/>
    </border>
    <border>
      <left/>
      <right style="medium">
        <color rgb="FF000000"/>
      </right>
      <top/>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right/>
    </border>
    <border>
      <left/>
      <right style="medium">
        <color rgb="FF000000"/>
      </right>
    </border>
    <border>
      <left style="medium">
        <color rgb="FF000000"/>
      </left>
      <top style="medium">
        <color rgb="FF000000"/>
      </top>
      <bottom/>
    </border>
    <border>
      <right style="medium">
        <color rgb="FF000000"/>
      </right>
      <top style="medium">
        <color rgb="FF000000"/>
      </top>
      <bottom/>
    </border>
    <border>
      <left style="medium">
        <color rgb="FF000000"/>
      </left>
      <right style="medium">
        <color rgb="FF000000"/>
      </right>
      <top style="medium">
        <color rgb="FF000000"/>
      </top>
    </border>
    <border>
      <left/>
      <right style="medium">
        <color rgb="FF000000"/>
      </right>
      <top style="medium">
        <color rgb="FF000000"/>
      </top>
      <bottom/>
    </border>
    <border>
      <left/>
      <right/>
      <bottom style="medium">
        <color rgb="FF000000"/>
      </bottom>
    </border>
    <border>
      <left/>
      <right style="medium">
        <color rgb="FF000000"/>
      </right>
      <bottom style="medium">
        <color rgb="FF000000"/>
      </bottom>
    </border>
    <border>
      <left style="medium">
        <color rgb="FF000000"/>
      </left>
      <right style="medium">
        <color rgb="FF000000"/>
      </right>
      <top/>
      <bottom style="medium">
        <color rgb="FF000000"/>
      </bottom>
    </border>
    <border>
      <left style="medium">
        <color rgb="FF000000"/>
      </left>
      <right style="medium">
        <color rgb="FF000000"/>
      </right>
      <bottom style="medium">
        <color rgb="FF000000"/>
      </bottom>
    </border>
    <border>
      <left style="medium">
        <color rgb="FF000000"/>
      </left>
      <right style="medium">
        <color rgb="FF000000"/>
      </right>
      <top style="medium">
        <color rgb="FF000000"/>
      </top>
      <bottom style="medium">
        <color rgb="FF000000"/>
      </bottom>
    </border>
    <border>
      <left style="thin">
        <color rgb="FF000000"/>
      </left>
      <right style="thin">
        <color rgb="FF000000"/>
      </right>
      <top style="medium">
        <color rgb="FF000000"/>
      </top>
      <bottom style="thin">
        <color rgb="FF000000"/>
      </bottom>
    </border>
    <border>
      <right style="thin">
        <color rgb="FF000000"/>
      </right>
      <top style="thin">
        <color rgb="FF000000"/>
      </top>
    </border>
    <border>
      <right style="thin">
        <color rgb="FF000000"/>
      </right>
    </border>
    <border>
      <left style="thin">
        <color rgb="FF000000"/>
      </left>
      <right style="thin">
        <color rgb="FF000000"/>
      </right>
    </border>
    <border>
      <right style="thin">
        <color rgb="FF000000"/>
      </right>
      <bottom style="thin">
        <color rgb="FF000000"/>
      </bottom>
    </border>
    <border>
      <left style="medium">
        <color rgb="FF000000"/>
      </left>
      <right style="medium">
        <color rgb="FF000000"/>
      </right>
      <top style="medium">
        <color rgb="FF000000"/>
      </top>
      <bottom/>
    </border>
    <border>
      <left style="medium">
        <color rgb="FF000000"/>
      </left>
      <top style="thin">
        <color rgb="FF000000"/>
      </top>
      <bottom style="medium">
        <color rgb="FF000000"/>
      </bottom>
    </border>
    <border>
      <right style="medium">
        <color rgb="FF000000"/>
      </right>
      <top style="thin">
        <color rgb="FF000000"/>
      </top>
      <bottom style="medium">
        <color rgb="FF000000"/>
      </bottom>
    </border>
    <border>
      <left/>
      <right style="medium">
        <color rgb="FF000000"/>
      </right>
      <top/>
      <bottom/>
    </border>
    <border>
      <left style="medium">
        <color rgb="FF000000"/>
      </left>
      <right style="medium">
        <color rgb="FF000000"/>
      </right>
    </border>
    <border>
      <top style="thin">
        <color rgb="FF000000"/>
      </top>
      <bottom style="thin">
        <color rgb="FF000000"/>
      </bottom>
    </border>
  </borders>
  <cellStyleXfs count="1">
    <xf borderId="0" fillId="0" fontId="0" numFmtId="0" applyAlignment="1" applyFont="1"/>
  </cellStyleXfs>
  <cellXfs count="240">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1" numFmtId="0" xfId="0" applyAlignment="1" applyBorder="1" applyFont="1">
      <alignment horizontal="center" shrinkToFit="0" vertical="center" wrapText="1"/>
    </xf>
    <xf borderId="3" fillId="0" fontId="2" numFmtId="0" xfId="0" applyBorder="1" applyFont="1"/>
    <xf borderId="4" fillId="0" fontId="2" numFmtId="0" xfId="0" applyBorder="1" applyFont="1"/>
    <xf borderId="5" fillId="0" fontId="1" numFmtId="0" xfId="0" applyAlignment="1" applyBorder="1" applyFont="1">
      <alignment horizontal="center" shrinkToFit="0" vertical="center" wrapText="1"/>
    </xf>
    <xf borderId="5" fillId="2" fontId="1" numFmtId="164" xfId="0" applyAlignment="1" applyBorder="1" applyFill="1" applyFont="1" applyNumberFormat="1">
      <alignment horizontal="center" shrinkToFit="0" vertical="center" wrapText="1"/>
    </xf>
    <xf borderId="5" fillId="0" fontId="3" numFmtId="0" xfId="0" applyAlignment="1" applyBorder="1" applyFont="1">
      <alignment horizontal="center" vertical="center"/>
    </xf>
    <xf borderId="5" fillId="0" fontId="3" numFmtId="0" xfId="0" applyAlignment="1" applyBorder="1" applyFont="1">
      <alignment horizontal="center" shrinkToFit="0" vertical="center" wrapText="1"/>
    </xf>
    <xf borderId="5" fillId="2" fontId="3" numFmtId="164" xfId="0" applyAlignment="1" applyBorder="1" applyFont="1" applyNumberFormat="1">
      <alignment horizontal="center" vertical="center"/>
    </xf>
    <xf borderId="5" fillId="0" fontId="4" numFmtId="0" xfId="0" applyAlignment="1" applyBorder="1" applyFont="1">
      <alignment horizontal="center" vertical="center"/>
    </xf>
    <xf borderId="2" fillId="2" fontId="5" numFmtId="0" xfId="0" applyAlignment="1" applyBorder="1" applyFont="1">
      <alignment horizontal="left" shrinkToFit="0" vertical="center" wrapText="1"/>
    </xf>
    <xf borderId="5" fillId="2" fontId="6" numFmtId="0" xfId="0" applyAlignment="1" applyBorder="1" applyFont="1">
      <alignment shrinkToFit="0" wrapText="1"/>
    </xf>
    <xf borderId="5" fillId="2" fontId="6" numFmtId="164" xfId="0" applyBorder="1" applyFont="1" applyNumberFormat="1"/>
    <xf borderId="5" fillId="0" fontId="7" numFmtId="0" xfId="0" applyAlignment="1" applyBorder="1" applyFont="1">
      <alignment shrinkToFit="0" vertical="center" wrapText="1"/>
    </xf>
    <xf borderId="5" fillId="0" fontId="8" numFmtId="0" xfId="0" applyAlignment="1" applyBorder="1" applyFont="1">
      <alignment horizontal="left" shrinkToFit="0" vertical="center" wrapText="1"/>
    </xf>
    <xf borderId="5" fillId="0" fontId="7" numFmtId="165" xfId="0" applyAlignment="1" applyBorder="1" applyFont="1" applyNumberFormat="1">
      <alignment vertical="center"/>
    </xf>
    <xf borderId="5" fillId="0" fontId="7" numFmtId="0" xfId="0" applyAlignment="1" applyBorder="1" applyFont="1">
      <alignment vertical="center"/>
    </xf>
    <xf borderId="5" fillId="2" fontId="5" numFmtId="0" xfId="0" applyAlignment="1" applyBorder="1" applyFont="1">
      <alignment horizontal="left" shrinkToFit="0" vertical="center" wrapText="1"/>
    </xf>
    <xf borderId="5" fillId="2" fontId="9" numFmtId="0" xfId="0" applyAlignment="1" applyBorder="1" applyFont="1">
      <alignment horizontal="left" shrinkToFit="0" vertical="center" wrapText="1"/>
    </xf>
    <xf borderId="5" fillId="2" fontId="6" numFmtId="0" xfId="0" applyAlignment="1" applyBorder="1" applyFont="1">
      <alignment horizontal="center" shrinkToFit="0" vertical="center" wrapText="1"/>
    </xf>
    <xf borderId="5" fillId="2" fontId="5" numFmtId="164" xfId="0" applyAlignment="1" applyBorder="1" applyFont="1" applyNumberFormat="1">
      <alignment horizontal="center" shrinkToFit="0" vertical="center" wrapText="1"/>
    </xf>
    <xf borderId="5" fillId="2" fontId="5" numFmtId="164" xfId="0" applyAlignment="1" applyBorder="1" applyFont="1" applyNumberFormat="1">
      <alignment horizontal="left" shrinkToFit="0" vertical="center" wrapText="1"/>
    </xf>
    <xf borderId="0" fillId="0" fontId="6" numFmtId="165" xfId="0" applyFont="1" applyNumberFormat="1"/>
    <xf borderId="5" fillId="0" fontId="10" numFmtId="0" xfId="0" applyAlignment="1" applyBorder="1" applyFont="1">
      <alignment horizontal="left" shrinkToFit="0" vertical="center" wrapText="1"/>
    </xf>
    <xf borderId="5" fillId="2" fontId="6" numFmtId="0" xfId="0" applyAlignment="1" applyBorder="1" applyFont="1">
      <alignment vertical="center"/>
    </xf>
    <xf borderId="5" fillId="2" fontId="11" numFmtId="164" xfId="0" applyAlignment="1" applyBorder="1" applyFont="1" applyNumberFormat="1">
      <alignment horizontal="center" shrinkToFit="0" vertical="center" wrapText="1"/>
    </xf>
    <xf borderId="5" fillId="2" fontId="11" numFmtId="164" xfId="0" applyAlignment="1" applyBorder="1" applyFont="1" applyNumberFormat="1">
      <alignment horizontal="left" shrinkToFit="0" vertical="center" wrapText="1"/>
    </xf>
    <xf borderId="5" fillId="0" fontId="5" numFmtId="0" xfId="0" applyAlignment="1" applyBorder="1" applyFont="1">
      <alignment horizontal="left" shrinkToFit="0" vertical="center" wrapText="1"/>
    </xf>
    <xf borderId="5" fillId="0" fontId="12" numFmtId="0" xfId="0" applyAlignment="1" applyBorder="1" applyFont="1">
      <alignment shrinkToFit="0" vertical="center" wrapText="1"/>
    </xf>
    <xf borderId="5" fillId="0" fontId="6" numFmtId="9" xfId="0" applyAlignment="1" applyBorder="1" applyFont="1" applyNumberFormat="1">
      <alignment horizontal="center" shrinkToFit="0" vertical="center" wrapText="1"/>
    </xf>
    <xf borderId="5" fillId="2" fontId="5" numFmtId="164" xfId="0" applyAlignment="1" applyBorder="1" applyFont="1" applyNumberFormat="1">
      <alignment horizontal="center" shrinkToFit="1" vertical="center" wrapText="0"/>
    </xf>
    <xf borderId="5" fillId="2" fontId="5" numFmtId="164" xfId="0" applyAlignment="1" applyBorder="1" applyFont="1" applyNumberFormat="1">
      <alignment horizontal="left" shrinkToFit="1" vertical="center" wrapText="0"/>
    </xf>
    <xf borderId="5" fillId="0" fontId="13" numFmtId="0" xfId="0" applyAlignment="1" applyBorder="1" applyFont="1">
      <alignment shrinkToFit="0" vertical="center" wrapText="1"/>
    </xf>
    <xf borderId="5" fillId="0" fontId="6" numFmtId="0" xfId="0" applyAlignment="1" applyBorder="1" applyFont="1">
      <alignment horizontal="center" shrinkToFit="0" vertical="center" wrapText="1"/>
    </xf>
    <xf borderId="5" fillId="0" fontId="9" numFmtId="0" xfId="0" applyAlignment="1" applyBorder="1" applyFont="1">
      <alignment horizontal="left" shrinkToFit="0" vertical="center" wrapText="1"/>
    </xf>
    <xf borderId="5" fillId="0" fontId="6" numFmtId="0" xfId="0" applyAlignment="1" applyBorder="1" applyFont="1">
      <alignment shrinkToFit="0" vertical="center" wrapText="1"/>
    </xf>
    <xf borderId="2" fillId="0" fontId="7" numFmtId="0" xfId="0" applyAlignment="1" applyBorder="1" applyFont="1">
      <alignment horizontal="center" vertical="center"/>
    </xf>
    <xf borderId="5" fillId="0" fontId="12" numFmtId="0" xfId="0" applyAlignment="1" applyBorder="1" applyFont="1">
      <alignment shrinkToFit="0" wrapText="1"/>
    </xf>
    <xf borderId="5" fillId="0" fontId="14" numFmtId="0" xfId="0" applyAlignment="1" applyBorder="1" applyFont="1">
      <alignment shrinkToFit="0" wrapText="1"/>
    </xf>
    <xf borderId="5" fillId="2" fontId="6" numFmtId="9" xfId="0" applyAlignment="1" applyBorder="1" applyFont="1" applyNumberFormat="1">
      <alignment horizontal="center" shrinkToFit="0" vertical="center" wrapText="1"/>
    </xf>
    <xf borderId="5" fillId="2" fontId="6" numFmtId="0" xfId="0" applyAlignment="1" applyBorder="1" applyFont="1">
      <alignment shrinkToFit="0" vertical="center" wrapText="1"/>
    </xf>
    <xf borderId="5" fillId="2" fontId="15" numFmtId="0" xfId="0" applyAlignment="1" applyBorder="1" applyFont="1">
      <alignment horizontal="left" shrinkToFit="0" vertical="center" wrapText="1"/>
    </xf>
    <xf borderId="5" fillId="0" fontId="13" numFmtId="0" xfId="0" applyAlignment="1" applyBorder="1" applyFont="1">
      <alignment horizontal="left" shrinkToFit="0" vertical="center" wrapText="1"/>
    </xf>
    <xf borderId="5" fillId="2" fontId="13" numFmtId="10" xfId="0" applyAlignment="1" applyBorder="1" applyFont="1" applyNumberFormat="1">
      <alignment horizontal="center" shrinkToFit="0" vertical="center" wrapText="1"/>
    </xf>
    <xf borderId="0" fillId="0" fontId="16" numFmtId="0" xfId="0" applyFont="1"/>
    <xf borderId="5" fillId="0" fontId="15" numFmtId="0" xfId="0" applyAlignment="1" applyBorder="1" applyFont="1">
      <alignment shrinkToFit="0" vertical="center" wrapText="1"/>
    </xf>
    <xf borderId="5" fillId="2" fontId="13" numFmtId="9" xfId="0" applyAlignment="1" applyBorder="1" applyFont="1" applyNumberFormat="1">
      <alignment horizontal="center" shrinkToFit="0" vertical="center" wrapText="1"/>
    </xf>
    <xf borderId="5" fillId="2" fontId="13" numFmtId="0" xfId="0" applyAlignment="1" applyBorder="1" applyFont="1">
      <alignment shrinkToFit="0" vertical="center" wrapText="1"/>
    </xf>
    <xf borderId="5" fillId="2" fontId="17" numFmtId="164" xfId="0" applyAlignment="1" applyBorder="1" applyFont="1" applyNumberFormat="1">
      <alignment horizontal="center" shrinkToFit="1" vertical="center" wrapText="0"/>
    </xf>
    <xf borderId="5" fillId="2" fontId="17" numFmtId="164" xfId="0" applyAlignment="1" applyBorder="1" applyFont="1" applyNumberFormat="1">
      <alignment horizontal="left" shrinkToFit="1" vertical="center" wrapText="0"/>
    </xf>
    <xf borderId="5" fillId="2" fontId="13" numFmtId="0" xfId="0" applyAlignment="1" applyBorder="1" applyFont="1">
      <alignment horizontal="center" shrinkToFit="0" vertical="center" wrapText="1"/>
    </xf>
    <xf borderId="5" fillId="2" fontId="17" numFmtId="164" xfId="0" applyAlignment="1" applyBorder="1" applyFont="1" applyNumberFormat="1">
      <alignment horizontal="center" shrinkToFit="0" vertical="center" wrapText="1"/>
    </xf>
    <xf borderId="5" fillId="2" fontId="17" numFmtId="164" xfId="0" applyAlignment="1" applyBorder="1" applyFont="1" applyNumberFormat="1">
      <alignment horizontal="left" shrinkToFit="0" vertical="center" wrapText="1"/>
    </xf>
    <xf borderId="5" fillId="2" fontId="18" numFmtId="164" xfId="0" applyAlignment="1" applyBorder="1" applyFont="1" applyNumberFormat="1">
      <alignment horizontal="center" shrinkToFit="0" vertical="center" wrapText="1"/>
    </xf>
    <xf borderId="5" fillId="2" fontId="18" numFmtId="164" xfId="0" applyAlignment="1" applyBorder="1" applyFont="1" applyNumberFormat="1">
      <alignment horizontal="left" shrinkToFit="0" vertical="center" wrapText="1"/>
    </xf>
    <xf borderId="5" fillId="2" fontId="11" numFmtId="0" xfId="0" applyAlignment="1" applyBorder="1" applyFont="1">
      <alignment horizontal="left" shrinkToFit="0" vertical="center" wrapText="1"/>
    </xf>
    <xf borderId="5" fillId="0" fontId="15" numFmtId="0" xfId="0" applyAlignment="1" applyBorder="1" applyFont="1">
      <alignment shrinkToFit="0" wrapText="1"/>
    </xf>
    <xf borderId="5" fillId="0" fontId="19" numFmtId="0" xfId="0" applyAlignment="1" applyBorder="1" applyFont="1">
      <alignment shrinkToFit="0" vertical="center" wrapText="1"/>
    </xf>
    <xf borderId="5" fillId="2" fontId="6" numFmtId="10" xfId="0" applyAlignment="1" applyBorder="1" applyFont="1" applyNumberFormat="1">
      <alignment horizontal="center" shrinkToFit="0" vertical="center" wrapText="1"/>
    </xf>
    <xf borderId="5" fillId="2" fontId="6" numFmtId="0" xfId="0" applyAlignment="1" applyBorder="1" applyFont="1">
      <alignment horizontal="center" vertical="center"/>
    </xf>
    <xf borderId="5" fillId="0" fontId="20" numFmtId="165" xfId="0" applyAlignment="1" applyBorder="1" applyFont="1" applyNumberFormat="1">
      <alignment vertical="center"/>
    </xf>
    <xf borderId="6" fillId="2" fontId="5" numFmtId="164" xfId="0" applyAlignment="1" applyBorder="1" applyFont="1" applyNumberFormat="1">
      <alignment horizontal="left" shrinkToFit="0" vertical="center" wrapText="1"/>
    </xf>
    <xf borderId="6" fillId="2" fontId="11" numFmtId="164" xfId="0" applyAlignment="1" applyBorder="1" applyFont="1" applyNumberFormat="1">
      <alignment horizontal="left" shrinkToFit="0" vertical="center" wrapText="1"/>
    </xf>
    <xf borderId="0" fillId="0" fontId="6" numFmtId="165" xfId="0" applyAlignment="1" applyFont="1" applyNumberFormat="1">
      <alignment vertical="center"/>
    </xf>
    <xf borderId="6" fillId="2" fontId="5" numFmtId="164" xfId="0" applyAlignment="1" applyBorder="1" applyFont="1" applyNumberFormat="1">
      <alignment horizontal="left" shrinkToFit="1" vertical="center" wrapText="0"/>
    </xf>
    <xf borderId="0" fillId="0" fontId="6" numFmtId="166" xfId="0" applyFont="1" applyNumberFormat="1"/>
    <xf borderId="6" fillId="2" fontId="17" numFmtId="164" xfId="0" applyAlignment="1" applyBorder="1" applyFont="1" applyNumberFormat="1">
      <alignment horizontal="left" shrinkToFit="1" vertical="center" wrapText="0"/>
    </xf>
    <xf borderId="6" fillId="2" fontId="17" numFmtId="164" xfId="0" applyAlignment="1" applyBorder="1" applyFont="1" applyNumberFormat="1">
      <alignment horizontal="left" shrinkToFit="0" vertical="center" wrapText="1"/>
    </xf>
    <xf borderId="6" fillId="2" fontId="18" numFmtId="164" xfId="0" applyAlignment="1" applyBorder="1" applyFont="1" applyNumberFormat="1">
      <alignment horizontal="left" shrinkToFit="0" vertical="center" wrapText="1"/>
    </xf>
    <xf borderId="7" fillId="3" fontId="21" numFmtId="0" xfId="0" applyAlignment="1" applyBorder="1" applyFill="1" applyFont="1">
      <alignment horizontal="center" readingOrder="1" shrinkToFit="0" vertical="center" wrapText="1"/>
    </xf>
    <xf borderId="8" fillId="3" fontId="21" numFmtId="0" xfId="0" applyAlignment="1" applyBorder="1" applyFont="1">
      <alignment horizontal="center" readingOrder="1" shrinkToFit="0" vertical="center" wrapText="1"/>
    </xf>
    <xf borderId="9" fillId="3" fontId="21" numFmtId="0" xfId="0" applyAlignment="1" applyBorder="1" applyFont="1">
      <alignment horizontal="center" readingOrder="1" shrinkToFit="0" vertical="center" wrapText="1"/>
    </xf>
    <xf borderId="10" fillId="0" fontId="2" numFmtId="0" xfId="0" applyBorder="1" applyFont="1"/>
    <xf borderId="11" fillId="0" fontId="2" numFmtId="0" xfId="0" applyBorder="1" applyFont="1"/>
    <xf borderId="12" fillId="0" fontId="2" numFmtId="0" xfId="0" applyBorder="1" applyFont="1"/>
    <xf borderId="13" fillId="0" fontId="2" numFmtId="0" xfId="0" applyBorder="1" applyFont="1"/>
    <xf borderId="14" fillId="3" fontId="21" numFmtId="0" xfId="0" applyAlignment="1" applyBorder="1" applyFont="1">
      <alignment horizontal="center" readingOrder="1" shrinkToFit="0" vertical="center" wrapText="1"/>
    </xf>
    <xf borderId="15" fillId="0" fontId="2" numFmtId="0" xfId="0" applyBorder="1" applyFont="1"/>
    <xf borderId="16" fillId="3" fontId="21" numFmtId="0" xfId="0" applyAlignment="1" applyBorder="1" applyFont="1">
      <alignment horizontal="center" readingOrder="1" shrinkToFit="0" vertical="center" wrapText="1"/>
    </xf>
    <xf borderId="17" fillId="3" fontId="21" numFmtId="166" xfId="0" applyAlignment="1" applyBorder="1" applyFont="1" applyNumberFormat="1">
      <alignment horizontal="center" readingOrder="1" shrinkToFit="0" vertical="center" wrapText="1"/>
    </xf>
    <xf borderId="18" fillId="0" fontId="2" numFmtId="0" xfId="0" applyBorder="1" applyFont="1"/>
    <xf borderId="19" fillId="0" fontId="2" numFmtId="0" xfId="0" applyBorder="1" applyFont="1"/>
    <xf borderId="20" fillId="3" fontId="21" numFmtId="0" xfId="0" applyAlignment="1" applyBorder="1" applyFont="1">
      <alignment horizontal="center" readingOrder="1" shrinkToFit="0" vertical="center" wrapText="1"/>
    </xf>
    <xf borderId="21" fillId="0" fontId="2" numFmtId="0" xfId="0" applyBorder="1" applyFont="1"/>
    <xf borderId="22" fillId="3" fontId="21" numFmtId="0" xfId="0" applyAlignment="1" applyBorder="1" applyFont="1">
      <alignment horizontal="center" readingOrder="1" shrinkToFit="0" vertical="center" wrapText="1"/>
    </xf>
    <xf borderId="20" fillId="3" fontId="21" numFmtId="166" xfId="0" applyAlignment="1" applyBorder="1" applyFont="1" applyNumberFormat="1">
      <alignment horizontal="center" readingOrder="1" shrinkToFit="0" vertical="center" wrapText="1"/>
    </xf>
    <xf borderId="23" fillId="4" fontId="21" numFmtId="0" xfId="0" applyAlignment="1" applyBorder="1" applyFill="1" applyFont="1">
      <alignment horizontal="left" readingOrder="1" shrinkToFit="0" vertical="center" wrapText="1"/>
    </xf>
    <xf borderId="23" fillId="4" fontId="21" numFmtId="0" xfId="0" applyAlignment="1" applyBorder="1" applyFont="1">
      <alignment horizontal="center" readingOrder="1" shrinkToFit="0" vertical="center" wrapText="1"/>
    </xf>
    <xf borderId="23" fillId="4" fontId="21" numFmtId="0" xfId="0" applyAlignment="1" applyBorder="1" applyFont="1">
      <alignment horizontal="right" readingOrder="1" shrinkToFit="0" vertical="center" wrapText="1"/>
    </xf>
    <xf borderId="23" fillId="4" fontId="21" numFmtId="167" xfId="0" applyAlignment="1" applyBorder="1" applyFont="1" applyNumberFormat="1">
      <alignment horizontal="left" readingOrder="1" shrinkToFit="0" vertical="center" wrapText="1"/>
    </xf>
    <xf borderId="23" fillId="4" fontId="21" numFmtId="166" xfId="0" applyAlignment="1" applyBorder="1" applyFont="1" applyNumberFormat="1">
      <alignment horizontal="center" readingOrder="1" shrinkToFit="0" vertical="center" wrapText="1"/>
    </xf>
    <xf borderId="5" fillId="3" fontId="21" numFmtId="0" xfId="0" applyAlignment="1" applyBorder="1" applyFont="1">
      <alignment horizontal="left" readingOrder="1" shrinkToFit="0" vertical="center" wrapText="1"/>
    </xf>
    <xf borderId="5" fillId="3" fontId="21" numFmtId="0" xfId="0" applyAlignment="1" applyBorder="1" applyFont="1">
      <alignment horizontal="center" readingOrder="1" shrinkToFit="0" vertical="center" wrapText="1"/>
    </xf>
    <xf borderId="5" fillId="3" fontId="21" numFmtId="167" xfId="0" applyAlignment="1" applyBorder="1" applyFont="1" applyNumberFormat="1">
      <alignment horizontal="left" readingOrder="1" shrinkToFit="0" vertical="center" wrapText="1"/>
    </xf>
    <xf borderId="5" fillId="3" fontId="21" numFmtId="166" xfId="0" applyAlignment="1" applyBorder="1" applyFont="1" applyNumberFormat="1">
      <alignment horizontal="center" readingOrder="1" shrinkToFit="0" vertical="center" wrapText="1"/>
    </xf>
    <xf borderId="24" fillId="0" fontId="6" numFmtId="0" xfId="0" applyAlignment="1" applyBorder="1" applyFont="1">
      <alignment horizontal="center" vertical="center"/>
    </xf>
    <xf borderId="1" fillId="0" fontId="10" numFmtId="0" xfId="0" applyAlignment="1" applyBorder="1" applyFont="1">
      <alignment horizontal="left" readingOrder="1" shrinkToFit="0" vertical="center" wrapText="1"/>
    </xf>
    <xf borderId="5" fillId="0" fontId="10" numFmtId="0" xfId="0" applyAlignment="1" applyBorder="1" applyFont="1">
      <alignment horizontal="left" readingOrder="1" shrinkToFit="0" vertical="center" wrapText="1"/>
    </xf>
    <xf borderId="1" fillId="0" fontId="22" numFmtId="0" xfId="0" applyAlignment="1" applyBorder="1" applyFont="1">
      <alignment horizontal="center" readingOrder="1" shrinkToFit="0" vertical="center" wrapText="1"/>
    </xf>
    <xf borderId="1" fillId="0" fontId="10" numFmtId="0" xfId="0" applyAlignment="1" applyBorder="1" applyFont="1">
      <alignment horizontal="center" readingOrder="1" shrinkToFit="0" vertical="center" wrapText="1"/>
    </xf>
    <xf borderId="1" fillId="0" fontId="10" numFmtId="167" xfId="0" applyAlignment="1" applyBorder="1" applyFont="1" applyNumberFormat="1">
      <alignment horizontal="left" readingOrder="1" shrinkToFit="0" vertical="center" wrapText="1"/>
    </xf>
    <xf borderId="1" fillId="0" fontId="10" numFmtId="166" xfId="0" applyAlignment="1" applyBorder="1" applyFont="1" applyNumberFormat="1">
      <alignment horizontal="left" readingOrder="1" shrinkToFit="0" vertical="center" wrapText="1"/>
    </xf>
    <xf borderId="25" fillId="0" fontId="2" numFmtId="0" xfId="0" applyBorder="1" applyFont="1"/>
    <xf borderId="4" fillId="0" fontId="10" numFmtId="0" xfId="0" applyAlignment="1" applyBorder="1" applyFont="1">
      <alignment horizontal="left" readingOrder="1" shrinkToFit="0" vertical="center" wrapText="1"/>
    </xf>
    <xf borderId="4" fillId="0" fontId="10" numFmtId="166" xfId="0" applyAlignment="1" applyBorder="1" applyFont="1" applyNumberFormat="1">
      <alignment horizontal="left" readingOrder="1" shrinkToFit="0" vertical="center" wrapText="1"/>
    </xf>
    <xf borderId="5" fillId="0" fontId="22" numFmtId="0" xfId="0" applyAlignment="1" applyBorder="1" applyFont="1">
      <alignment horizontal="center" readingOrder="1" shrinkToFit="0" vertical="center" wrapText="1"/>
    </xf>
    <xf borderId="5" fillId="0" fontId="10" numFmtId="0" xfId="0" applyAlignment="1" applyBorder="1" applyFont="1">
      <alignment horizontal="center" readingOrder="1" shrinkToFit="0" vertical="center" wrapText="1"/>
    </xf>
    <xf borderId="5" fillId="0" fontId="10" numFmtId="167" xfId="0" applyAlignment="1" applyBorder="1" applyFont="1" applyNumberFormat="1">
      <alignment horizontal="left" readingOrder="1" shrinkToFit="0" vertical="center" wrapText="1"/>
    </xf>
    <xf borderId="5" fillId="0" fontId="10" numFmtId="0" xfId="0" applyAlignment="1" applyBorder="1" applyFont="1">
      <alignment horizontal="right" readingOrder="1" shrinkToFit="0" vertical="center" wrapText="1"/>
    </xf>
    <xf borderId="5" fillId="0" fontId="10" numFmtId="166" xfId="0" applyAlignment="1" applyBorder="1" applyFont="1" applyNumberFormat="1">
      <alignment horizontal="right" readingOrder="1" shrinkToFit="0" vertical="center" wrapText="1"/>
    </xf>
    <xf borderId="25" fillId="0" fontId="6" numFmtId="0" xfId="0" applyAlignment="1" applyBorder="1" applyFont="1">
      <alignment horizontal="center"/>
    </xf>
    <xf borderId="5" fillId="0" fontId="10" numFmtId="166" xfId="0" applyAlignment="1" applyBorder="1" applyFont="1" applyNumberFormat="1">
      <alignment horizontal="left" readingOrder="1" shrinkToFit="0" vertical="center" wrapText="1"/>
    </xf>
    <xf borderId="26" fillId="0" fontId="2" numFmtId="0" xfId="0" applyBorder="1" applyFont="1"/>
    <xf borderId="2" fillId="0" fontId="10" numFmtId="0" xfId="0" applyAlignment="1" applyBorder="1" applyFont="1">
      <alignment horizontal="left" readingOrder="1" shrinkToFit="0" vertical="center" wrapText="1"/>
    </xf>
    <xf borderId="3" fillId="0" fontId="10" numFmtId="0" xfId="0" applyAlignment="1" applyBorder="1" applyFont="1">
      <alignment horizontal="left" readingOrder="1" shrinkToFit="0" vertical="center" wrapText="1"/>
    </xf>
    <xf borderId="26" fillId="0" fontId="10" numFmtId="0" xfId="0" applyAlignment="1" applyBorder="1" applyFont="1">
      <alignment horizontal="left" readingOrder="1" shrinkToFit="0" vertical="center" wrapText="1"/>
    </xf>
    <xf borderId="26" fillId="0" fontId="10" numFmtId="166" xfId="0" applyAlignment="1" applyBorder="1" applyFont="1" applyNumberFormat="1">
      <alignment horizontal="left" readingOrder="1" shrinkToFit="0" vertical="center" wrapText="1"/>
    </xf>
    <xf borderId="0" fillId="0" fontId="6" numFmtId="0" xfId="0" applyAlignment="1" applyFont="1">
      <alignment horizontal="center"/>
    </xf>
    <xf borderId="24" fillId="0" fontId="10" numFmtId="0" xfId="0" applyAlignment="1" applyBorder="1" applyFont="1">
      <alignment horizontal="left" readingOrder="1" shrinkToFit="0" vertical="center" wrapText="1"/>
    </xf>
    <xf borderId="25" fillId="0" fontId="10" numFmtId="0" xfId="0" applyAlignment="1" applyBorder="1" applyFont="1">
      <alignment horizontal="left" readingOrder="1" shrinkToFit="0" vertical="center" wrapText="1"/>
    </xf>
    <xf borderId="27" fillId="0" fontId="10" numFmtId="0" xfId="0" applyAlignment="1" applyBorder="1" applyFont="1">
      <alignment horizontal="left" readingOrder="1" shrinkToFit="0" vertical="center" wrapText="1"/>
    </xf>
    <xf borderId="0" fillId="0" fontId="6" numFmtId="0" xfId="0" applyAlignment="1" applyFont="1">
      <alignment horizontal="left" vertical="center"/>
    </xf>
    <xf borderId="26" fillId="0" fontId="22" numFmtId="0" xfId="0" applyAlignment="1" applyBorder="1" applyFont="1">
      <alignment horizontal="center" readingOrder="1" shrinkToFit="0" vertical="center" wrapText="1"/>
    </xf>
    <xf borderId="26" fillId="0" fontId="10" numFmtId="0" xfId="0" applyAlignment="1" applyBorder="1" applyFont="1">
      <alignment horizontal="center" readingOrder="1" shrinkToFit="0" vertical="center" wrapText="1"/>
    </xf>
    <xf borderId="26" fillId="0" fontId="10" numFmtId="167" xfId="0" applyAlignment="1" applyBorder="1" applyFont="1" applyNumberFormat="1">
      <alignment horizontal="left" readingOrder="1" shrinkToFit="0" vertical="center" wrapText="1"/>
    </xf>
    <xf borderId="16" fillId="5" fontId="22" numFmtId="0" xfId="0" applyAlignment="1" applyBorder="1" applyFill="1" applyFont="1">
      <alignment horizontal="center" readingOrder="1" shrinkToFit="0" vertical="center" wrapText="1"/>
    </xf>
    <xf borderId="28" fillId="5" fontId="22" numFmtId="0" xfId="0" applyAlignment="1" applyBorder="1" applyFont="1">
      <alignment horizontal="center" readingOrder="1" shrinkToFit="0" vertical="center" wrapText="1"/>
    </xf>
    <xf borderId="16" fillId="5" fontId="23" numFmtId="0" xfId="0" applyAlignment="1" applyBorder="1" applyFont="1">
      <alignment horizontal="center" readingOrder="1" shrinkToFit="0" vertical="center" wrapText="1"/>
    </xf>
    <xf borderId="29" fillId="5" fontId="24" numFmtId="0" xfId="0" applyAlignment="1" applyBorder="1" applyFont="1">
      <alignment horizontal="center" readingOrder="1" shrinkToFit="0" vertical="center" wrapText="1"/>
    </xf>
    <xf borderId="30" fillId="0" fontId="2" numFmtId="0" xfId="0" applyBorder="1" applyFont="1"/>
    <xf borderId="31" fillId="5" fontId="24" numFmtId="166" xfId="0" applyAlignment="1" applyBorder="1" applyFont="1" applyNumberFormat="1">
      <alignment horizontal="center" readingOrder="1" shrinkToFit="0" vertical="center" wrapText="1"/>
    </xf>
    <xf borderId="20" fillId="5" fontId="22" numFmtId="0" xfId="0" applyAlignment="1" applyBorder="1" applyFont="1">
      <alignment horizontal="center" readingOrder="1" shrinkToFit="0" vertical="center" wrapText="1"/>
    </xf>
    <xf borderId="22" fillId="5" fontId="22" numFmtId="0" xfId="0" applyAlignment="1" applyBorder="1" applyFont="1">
      <alignment horizontal="center" readingOrder="1" shrinkToFit="0" vertical="center" wrapText="1"/>
    </xf>
    <xf borderId="20" fillId="5" fontId="22" numFmtId="166" xfId="0" applyAlignment="1" applyBorder="1" applyFont="1" applyNumberFormat="1">
      <alignment horizontal="center" readingOrder="1" shrinkToFit="0" vertical="center" wrapText="1"/>
    </xf>
    <xf borderId="22" fillId="3" fontId="25" numFmtId="0" xfId="0" applyAlignment="1" applyBorder="1" applyFont="1">
      <alignment horizontal="left" readingOrder="1" shrinkToFit="0" vertical="center" wrapText="1"/>
    </xf>
    <xf borderId="22" fillId="3" fontId="21" numFmtId="167" xfId="0" applyAlignment="1" applyBorder="1" applyFont="1" applyNumberFormat="1">
      <alignment horizontal="left" readingOrder="1" shrinkToFit="0" vertical="center" wrapText="1"/>
    </xf>
    <xf borderId="22" fillId="3" fontId="21" numFmtId="166" xfId="0" applyAlignment="1" applyBorder="1" applyFont="1" applyNumberFormat="1">
      <alignment horizontal="center" readingOrder="1" shrinkToFit="0" vertical="center" wrapText="1"/>
    </xf>
    <xf borderId="16" fillId="0" fontId="10" numFmtId="0" xfId="0" applyAlignment="1" applyBorder="1" applyFont="1">
      <alignment horizontal="left" readingOrder="1" shrinkToFit="0" vertical="center" wrapText="1"/>
    </xf>
    <xf borderId="16" fillId="0" fontId="9" numFmtId="0" xfId="0" applyAlignment="1" applyBorder="1" applyFont="1">
      <alignment horizontal="left" readingOrder="1" shrinkToFit="0" vertical="center" wrapText="1"/>
    </xf>
    <xf borderId="16" fillId="0" fontId="23" numFmtId="0" xfId="0" applyAlignment="1" applyBorder="1" applyFont="1">
      <alignment horizontal="center" readingOrder="1" shrinkToFit="0" vertical="center" wrapText="1"/>
    </xf>
    <xf borderId="16" fillId="0" fontId="10" numFmtId="0" xfId="0" applyAlignment="1" applyBorder="1" applyFont="1">
      <alignment horizontal="center" readingOrder="1" shrinkToFit="0" vertical="center" wrapText="1"/>
    </xf>
    <xf borderId="16" fillId="0" fontId="10" numFmtId="167" xfId="0" applyAlignment="1" applyBorder="1" applyFont="1" applyNumberFormat="1">
      <alignment horizontal="left" readingOrder="1" shrinkToFit="0" vertical="center" wrapText="1"/>
    </xf>
    <xf borderId="16" fillId="0" fontId="9" numFmtId="0" xfId="0" applyAlignment="1" applyBorder="1" applyFont="1">
      <alignment horizontal="center" readingOrder="1" shrinkToFit="0" vertical="center" wrapText="1"/>
    </xf>
    <xf borderId="16" fillId="0" fontId="9" numFmtId="166" xfId="0" applyAlignment="1" applyBorder="1" applyFont="1" applyNumberFormat="1">
      <alignment horizontal="center" readingOrder="1" shrinkToFit="0" vertical="center" wrapText="1"/>
    </xf>
    <xf borderId="32" fillId="0" fontId="2" numFmtId="0" xfId="0" applyBorder="1" applyFont="1"/>
    <xf borderId="21" fillId="0" fontId="9" numFmtId="0" xfId="0" applyAlignment="1" applyBorder="1" applyFont="1">
      <alignment horizontal="left" readingOrder="1" shrinkToFit="0" vertical="center" wrapText="1"/>
    </xf>
    <xf borderId="32" fillId="0" fontId="9" numFmtId="0" xfId="0" applyAlignment="1" applyBorder="1" applyFont="1">
      <alignment horizontal="left" readingOrder="1" shrinkToFit="0" vertical="center" wrapText="1"/>
    </xf>
    <xf borderId="32" fillId="0" fontId="10" numFmtId="0" xfId="0" applyAlignment="1" applyBorder="1" applyFont="1">
      <alignment horizontal="left" readingOrder="1" shrinkToFit="0" vertical="center" wrapText="1"/>
    </xf>
    <xf borderId="32" fillId="0" fontId="9" numFmtId="166" xfId="0" applyAlignment="1" applyBorder="1" applyFont="1" applyNumberFormat="1">
      <alignment horizontal="center" readingOrder="1" shrinkToFit="0" vertical="center" wrapText="1"/>
    </xf>
    <xf borderId="21" fillId="0" fontId="10" numFmtId="0" xfId="0" applyAlignment="1" applyBorder="1" applyFont="1">
      <alignment horizontal="left" readingOrder="1" shrinkToFit="0" vertical="center" wrapText="1"/>
    </xf>
    <xf borderId="21" fillId="0" fontId="9" numFmtId="166" xfId="0" applyAlignment="1" applyBorder="1" applyFont="1" applyNumberFormat="1">
      <alignment horizontal="center" readingOrder="1" shrinkToFit="0" vertical="center" wrapText="1"/>
    </xf>
    <xf borderId="16" fillId="0" fontId="10" numFmtId="166" xfId="0" applyAlignment="1" applyBorder="1" applyFont="1" applyNumberFormat="1">
      <alignment horizontal="left" readingOrder="1" shrinkToFit="0" vertical="center" wrapText="1"/>
    </xf>
    <xf borderId="22" fillId="3" fontId="21" numFmtId="0" xfId="0" applyAlignment="1" applyBorder="1" applyFont="1">
      <alignment horizontal="left" readingOrder="1" shrinkToFit="0" vertical="center" wrapText="1"/>
    </xf>
    <xf borderId="22" fillId="3" fontId="26" numFmtId="0" xfId="0" applyAlignment="1" applyBorder="1" applyFont="1">
      <alignment horizontal="center" shrinkToFit="0" vertical="center" wrapText="1"/>
    </xf>
    <xf borderId="22" fillId="3" fontId="25" numFmtId="0" xfId="0" applyAlignment="1" applyBorder="1" applyFont="1">
      <alignment horizontal="center" readingOrder="1" shrinkToFit="0" vertical="center" wrapText="1"/>
    </xf>
    <xf borderId="22" fillId="3" fontId="25" numFmtId="167" xfId="0" applyAlignment="1" applyBorder="1" applyFont="1" applyNumberFormat="1">
      <alignment horizontal="left" readingOrder="1" shrinkToFit="0" vertical="center" wrapText="1"/>
    </xf>
    <xf borderId="22" fillId="3" fontId="25" numFmtId="166" xfId="0" applyAlignment="1" applyBorder="1" applyFont="1" applyNumberFormat="1">
      <alignment horizontal="left" readingOrder="1" shrinkToFit="0" vertical="center" wrapText="1"/>
    </xf>
    <xf borderId="32" fillId="0" fontId="10" numFmtId="166" xfId="0" applyAlignment="1" applyBorder="1" applyFont="1" applyNumberFormat="1">
      <alignment horizontal="left" readingOrder="1" shrinkToFit="0" vertical="center" wrapText="1"/>
    </xf>
    <xf borderId="16" fillId="0" fontId="10" numFmtId="166" xfId="0" applyAlignment="1" applyBorder="1" applyFont="1" applyNumberFormat="1">
      <alignment horizontal="center" readingOrder="1" shrinkToFit="0" vertical="center" wrapText="1"/>
    </xf>
    <xf borderId="16" fillId="6" fontId="10" numFmtId="0" xfId="0" applyAlignment="1" applyBorder="1" applyFill="1" applyFont="1">
      <alignment horizontal="left" readingOrder="1" shrinkToFit="0" vertical="center" wrapText="1"/>
    </xf>
    <xf borderId="21" fillId="0" fontId="10" numFmtId="166" xfId="0" applyAlignment="1" applyBorder="1" applyFont="1" applyNumberFormat="1">
      <alignment horizontal="left" readingOrder="1" shrinkToFit="0" vertical="center" wrapText="1"/>
    </xf>
    <xf borderId="22" fillId="3" fontId="21" numFmtId="166" xfId="0" applyAlignment="1" applyBorder="1" applyFont="1" applyNumberFormat="1">
      <alignment horizontal="left" readingOrder="1" shrinkToFit="0" vertical="center" wrapText="1"/>
    </xf>
    <xf borderId="16" fillId="0" fontId="9" numFmtId="167" xfId="0" applyAlignment="1" applyBorder="1" applyFont="1" applyNumberFormat="1">
      <alignment horizontal="left" readingOrder="1" shrinkToFit="0" vertical="center" wrapText="1"/>
    </xf>
    <xf borderId="16" fillId="0" fontId="8" numFmtId="0" xfId="0" applyAlignment="1" applyBorder="1" applyFont="1">
      <alignment horizontal="left" readingOrder="1" shrinkToFit="0" vertical="center" wrapText="1"/>
    </xf>
    <xf borderId="16" fillId="0" fontId="8" numFmtId="166" xfId="0" applyAlignment="1" applyBorder="1" applyFont="1" applyNumberFormat="1">
      <alignment horizontal="left" readingOrder="1" shrinkToFit="0" vertical="center" wrapText="1"/>
    </xf>
    <xf borderId="21" fillId="0" fontId="8" numFmtId="166" xfId="0" applyAlignment="1" applyBorder="1" applyFont="1" applyNumberFormat="1">
      <alignment horizontal="left" readingOrder="1" shrinkToFit="0" vertical="center" wrapText="1"/>
    </xf>
    <xf borderId="16" fillId="5" fontId="22" numFmtId="0" xfId="0" applyAlignment="1" applyBorder="1" applyFont="1">
      <alignment horizontal="left" readingOrder="1" shrinkToFit="0" vertical="center" wrapText="1"/>
    </xf>
    <xf borderId="9" fillId="5" fontId="24" numFmtId="0" xfId="0" applyAlignment="1" applyBorder="1" applyFont="1">
      <alignment horizontal="center" readingOrder="1" shrinkToFit="0" vertical="center" wrapText="1"/>
    </xf>
    <xf borderId="17" fillId="5" fontId="24" numFmtId="166" xfId="0" applyAlignment="1" applyBorder="1" applyFont="1" applyNumberFormat="1">
      <alignment horizontal="center" readingOrder="1" shrinkToFit="0" vertical="center" wrapText="1"/>
    </xf>
    <xf borderId="22" fillId="3" fontId="26" numFmtId="0" xfId="0" applyAlignment="1" applyBorder="1" applyFont="1">
      <alignment shrinkToFit="0" vertical="center" wrapText="1"/>
    </xf>
    <xf borderId="32" fillId="0" fontId="27" numFmtId="0" xfId="0" applyAlignment="1" applyBorder="1" applyFont="1">
      <alignment horizontal="left" readingOrder="1" shrinkToFit="0" vertical="center" wrapText="1"/>
    </xf>
    <xf borderId="32" fillId="0" fontId="27" numFmtId="166" xfId="0" applyAlignment="1" applyBorder="1" applyFont="1" applyNumberFormat="1">
      <alignment horizontal="left" readingOrder="1" shrinkToFit="0" vertical="center" wrapText="1"/>
    </xf>
    <xf borderId="32" fillId="0" fontId="6" numFmtId="0" xfId="0" applyAlignment="1" applyBorder="1" applyFont="1">
      <alignment shrinkToFit="0" vertical="center" wrapText="1"/>
    </xf>
    <xf borderId="32" fillId="0" fontId="6" numFmtId="166" xfId="0" applyAlignment="1" applyBorder="1" applyFont="1" applyNumberFormat="1">
      <alignment shrinkToFit="0" vertical="center" wrapText="1"/>
    </xf>
    <xf borderId="21" fillId="0" fontId="6" numFmtId="0" xfId="0" applyAlignment="1" applyBorder="1" applyFont="1">
      <alignment shrinkToFit="0" vertical="center" wrapText="1"/>
    </xf>
    <xf borderId="21" fillId="0" fontId="6" numFmtId="166" xfId="0" applyAlignment="1" applyBorder="1" applyFont="1" applyNumberFormat="1">
      <alignment shrinkToFit="0" vertical="center" wrapText="1"/>
    </xf>
    <xf borderId="16" fillId="6" fontId="9" numFmtId="0" xfId="0" applyAlignment="1" applyBorder="1" applyFont="1">
      <alignment horizontal="left" readingOrder="1" shrinkToFit="0" vertical="center" wrapText="1"/>
    </xf>
    <xf borderId="32" fillId="0" fontId="23" numFmtId="0" xfId="0" applyAlignment="1" applyBorder="1" applyFont="1">
      <alignment horizontal="center" readingOrder="1" shrinkToFit="0" vertical="center" wrapText="1"/>
    </xf>
    <xf borderId="32" fillId="0" fontId="9" numFmtId="0" xfId="0" applyAlignment="1" applyBorder="1" applyFont="1">
      <alignment horizontal="center" readingOrder="1" shrinkToFit="0" vertical="center" wrapText="1"/>
    </xf>
    <xf borderId="32" fillId="0" fontId="10" numFmtId="167" xfId="0" applyAlignment="1" applyBorder="1" applyFont="1" applyNumberFormat="1">
      <alignment horizontal="left" readingOrder="1" shrinkToFit="0" vertical="center" wrapText="1"/>
    </xf>
    <xf borderId="16" fillId="0" fontId="9" numFmtId="166" xfId="0" applyAlignment="1" applyBorder="1" applyFont="1" applyNumberFormat="1">
      <alignment horizontal="left" readingOrder="1" shrinkToFit="0" vertical="center" wrapText="1"/>
    </xf>
    <xf borderId="21" fillId="0" fontId="9" numFmtId="166" xfId="0" applyAlignment="1" applyBorder="1" applyFont="1" applyNumberFormat="1">
      <alignment horizontal="left" readingOrder="1" shrinkToFit="0" vertical="center" wrapText="1"/>
    </xf>
    <xf borderId="21" fillId="0" fontId="23" numFmtId="0" xfId="0" applyAlignment="1" applyBorder="1" applyFont="1">
      <alignment horizontal="center" readingOrder="1" shrinkToFit="0" vertical="center" wrapText="1"/>
    </xf>
    <xf borderId="21" fillId="0" fontId="9" numFmtId="0" xfId="0" applyAlignment="1" applyBorder="1" applyFont="1">
      <alignment horizontal="center" readingOrder="1" shrinkToFit="0" vertical="center" wrapText="1"/>
    </xf>
    <xf borderId="21" fillId="0" fontId="9" numFmtId="167" xfId="0" applyAlignment="1" applyBorder="1" applyFont="1" applyNumberFormat="1">
      <alignment horizontal="left" readingOrder="1" shrinkToFit="0" vertical="center" wrapText="1"/>
    </xf>
    <xf borderId="16" fillId="0" fontId="27" numFmtId="0" xfId="0" applyAlignment="1" applyBorder="1" applyFont="1">
      <alignment horizontal="left" readingOrder="1" shrinkToFit="0" vertical="center" wrapText="1"/>
    </xf>
    <xf borderId="21" fillId="0" fontId="28" numFmtId="0" xfId="0" applyAlignment="1" applyBorder="1" applyFont="1">
      <alignment horizontal="left" readingOrder="1" shrinkToFit="0" vertical="center" wrapText="1"/>
    </xf>
    <xf borderId="21" fillId="0" fontId="28" numFmtId="166" xfId="0" applyAlignment="1" applyBorder="1" applyFont="1" applyNumberFormat="1">
      <alignment horizontal="left" readingOrder="1" shrinkToFit="0" vertical="center" wrapText="1"/>
    </xf>
    <xf borderId="22" fillId="0" fontId="10" numFmtId="0" xfId="0" applyAlignment="1" applyBorder="1" applyFont="1">
      <alignment horizontal="left" readingOrder="1" shrinkToFit="0" vertical="center" wrapText="1"/>
    </xf>
    <xf borderId="22" fillId="0" fontId="9" numFmtId="0" xfId="0" applyAlignment="1" applyBorder="1" applyFont="1">
      <alignment horizontal="left" readingOrder="1" shrinkToFit="0" vertical="center" wrapText="1"/>
    </xf>
    <xf borderId="22" fillId="0" fontId="22" numFmtId="0" xfId="0" applyAlignment="1" applyBorder="1" applyFont="1">
      <alignment horizontal="center" readingOrder="1" shrinkToFit="0" vertical="center" wrapText="1"/>
    </xf>
    <xf borderId="22" fillId="0" fontId="10" numFmtId="0" xfId="0" applyAlignment="1" applyBorder="1" applyFont="1">
      <alignment horizontal="center" readingOrder="1" shrinkToFit="0" vertical="center" wrapText="1"/>
    </xf>
    <xf borderId="22" fillId="0" fontId="10" numFmtId="167" xfId="0" applyAlignment="1" applyBorder="1" applyFont="1" applyNumberFormat="1">
      <alignment horizontal="left" readingOrder="1" shrinkToFit="0" vertical="center" wrapText="1"/>
    </xf>
    <xf borderId="22" fillId="0" fontId="9" numFmtId="166" xfId="0" applyAlignment="1" applyBorder="1" applyFont="1" applyNumberFormat="1">
      <alignment horizontal="left" readingOrder="1" shrinkToFit="0" vertical="center" wrapText="1"/>
    </xf>
    <xf borderId="16" fillId="0" fontId="22" numFmtId="0" xfId="0" applyAlignment="1" applyBorder="1" applyFont="1">
      <alignment horizontal="center" readingOrder="1" shrinkToFit="0" vertical="center" wrapText="1"/>
    </xf>
    <xf borderId="0" fillId="0" fontId="9" numFmtId="0" xfId="0" applyAlignment="1" applyFont="1">
      <alignment horizontal="left" readingOrder="1" shrinkToFit="0" vertical="center" wrapText="1"/>
    </xf>
    <xf borderId="32" fillId="0" fontId="9" numFmtId="166" xfId="0" applyAlignment="1" applyBorder="1" applyFont="1" applyNumberFormat="1">
      <alignment horizontal="left" readingOrder="1" shrinkToFit="0" vertical="center" wrapText="1"/>
    </xf>
    <xf borderId="0" fillId="0" fontId="10" numFmtId="0" xfId="0" applyAlignment="1" applyFont="1">
      <alignment horizontal="left" readingOrder="1" shrinkToFit="0" vertical="center" wrapText="1"/>
    </xf>
    <xf borderId="0" fillId="0" fontId="23" numFmtId="0" xfId="0" applyAlignment="1" applyFont="1">
      <alignment horizontal="center" readingOrder="1" shrinkToFit="0" vertical="center" wrapText="1"/>
    </xf>
    <xf borderId="0" fillId="0" fontId="10" numFmtId="0" xfId="0" applyAlignment="1" applyFont="1">
      <alignment horizontal="center" readingOrder="1" shrinkToFit="0" vertical="center" wrapText="1"/>
    </xf>
    <xf borderId="0" fillId="0" fontId="10" numFmtId="167" xfId="0" applyAlignment="1" applyFont="1" applyNumberFormat="1">
      <alignment horizontal="left" readingOrder="1" shrinkToFit="0" vertical="center" wrapText="1"/>
    </xf>
    <xf borderId="0" fillId="0" fontId="10" numFmtId="166" xfId="0" applyAlignment="1" applyFont="1" applyNumberFormat="1">
      <alignment horizontal="left" readingOrder="1" shrinkToFit="0" vertical="center" wrapText="1"/>
    </xf>
    <xf borderId="1" fillId="3" fontId="21" numFmtId="0" xfId="0" applyAlignment="1" applyBorder="1" applyFont="1">
      <alignment horizontal="center" readingOrder="1" shrinkToFit="0" vertical="center" wrapText="1"/>
    </xf>
    <xf borderId="2" fillId="3" fontId="21" numFmtId="0" xfId="0" applyAlignment="1" applyBorder="1" applyFont="1">
      <alignment horizontal="center" readingOrder="1" shrinkToFit="0" vertical="center" wrapText="1"/>
    </xf>
    <xf borderId="33" fillId="0" fontId="2" numFmtId="0" xfId="0" applyBorder="1" applyFont="1"/>
    <xf borderId="5" fillId="4" fontId="21" numFmtId="0" xfId="0" applyAlignment="1" applyBorder="1" applyFont="1">
      <alignment horizontal="center" readingOrder="1" shrinkToFit="0" vertical="center" wrapText="1"/>
    </xf>
    <xf borderId="5" fillId="4" fontId="21" numFmtId="0" xfId="0" applyAlignment="1" applyBorder="1" applyFont="1">
      <alignment horizontal="left" readingOrder="1" shrinkToFit="0" vertical="center" wrapText="1"/>
    </xf>
    <xf borderId="1" fillId="0" fontId="6" numFmtId="0" xfId="0" applyAlignment="1" applyBorder="1" applyFont="1">
      <alignment horizontal="center" vertical="center"/>
    </xf>
    <xf borderId="5" fillId="0" fontId="6" numFmtId="0" xfId="0" applyAlignment="1" applyBorder="1" applyFont="1">
      <alignment horizontal="center" vertical="center"/>
    </xf>
    <xf borderId="5" fillId="0" fontId="9" numFmtId="0" xfId="0" applyAlignment="1" applyBorder="1" applyFont="1">
      <alignment horizontal="left" readingOrder="1" shrinkToFit="0" vertical="center" wrapText="1"/>
    </xf>
    <xf borderId="5" fillId="0" fontId="9" numFmtId="0" xfId="0" applyAlignment="1" applyBorder="1" applyFont="1">
      <alignment horizontal="center" readingOrder="1" shrinkToFit="0" vertical="center" wrapText="1"/>
    </xf>
    <xf borderId="1" fillId="5" fontId="22" numFmtId="0" xfId="0" applyAlignment="1" applyBorder="1" applyFont="1">
      <alignment horizontal="center" readingOrder="1" shrinkToFit="0" vertical="center" wrapText="1"/>
    </xf>
    <xf borderId="5" fillId="5" fontId="22" numFmtId="0" xfId="0" applyAlignment="1" applyBorder="1" applyFont="1">
      <alignment horizontal="center" readingOrder="1" shrinkToFit="0" vertical="center" wrapText="1"/>
    </xf>
    <xf borderId="5" fillId="3" fontId="25" numFmtId="0" xfId="0" applyAlignment="1" applyBorder="1" applyFont="1">
      <alignment horizontal="center" readingOrder="1" shrinkToFit="0" vertical="center" wrapText="1"/>
    </xf>
    <xf borderId="5" fillId="3" fontId="25" numFmtId="0" xfId="0" applyAlignment="1" applyBorder="1" applyFont="1">
      <alignment horizontal="left" readingOrder="1" shrinkToFit="0" vertical="center" wrapText="1"/>
    </xf>
    <xf borderId="1" fillId="0" fontId="9" numFmtId="0" xfId="0" applyAlignment="1" applyBorder="1" applyFont="1">
      <alignment horizontal="left" readingOrder="1" shrinkToFit="0" vertical="center" wrapText="1"/>
    </xf>
    <xf borderId="5" fillId="0" fontId="9" numFmtId="0" xfId="0" applyAlignment="1" applyBorder="1" applyFont="1">
      <alignment horizontal="left" readingOrder="1" shrinkToFit="0" vertical="center" wrapText="1"/>
    </xf>
    <xf borderId="5" fillId="0" fontId="9" numFmtId="0" xfId="0" applyAlignment="1" applyBorder="1" applyFont="1">
      <alignment horizontal="center" readingOrder="1" shrinkToFit="0" vertical="center" wrapText="1"/>
    </xf>
    <xf borderId="5" fillId="0" fontId="6" numFmtId="0" xfId="0" applyAlignment="1" applyBorder="1" applyFont="1">
      <alignment horizontal="center" readingOrder="0" vertical="center"/>
    </xf>
    <xf borderId="5" fillId="0" fontId="9" numFmtId="0" xfId="0" applyAlignment="1" applyBorder="1" applyFont="1">
      <alignment horizontal="left" readingOrder="0" shrinkToFit="0" vertical="center" wrapText="1"/>
    </xf>
    <xf borderId="1" fillId="0" fontId="9" numFmtId="0" xfId="0" applyAlignment="1" applyBorder="1" applyFont="1">
      <alignment horizontal="left" readingOrder="1" shrinkToFit="0" vertical="center" wrapText="1"/>
    </xf>
    <xf borderId="5" fillId="3" fontId="26" numFmtId="0" xfId="0" applyAlignment="1" applyBorder="1" applyFont="1">
      <alignment shrinkToFit="0" vertical="center" wrapText="1"/>
    </xf>
    <xf borderId="5" fillId="3" fontId="26" numFmtId="0" xfId="0" applyAlignment="1" applyBorder="1" applyFont="1">
      <alignment horizontal="center" shrinkToFit="0" vertical="center" wrapText="1"/>
    </xf>
    <xf borderId="5" fillId="0" fontId="9" numFmtId="0" xfId="0" applyAlignment="1" applyBorder="1" applyFont="1">
      <alignment horizontal="left" shrinkToFit="0" vertical="center" wrapText="1"/>
    </xf>
    <xf borderId="5" fillId="7" fontId="29" numFmtId="0" xfId="0" applyAlignment="1" applyBorder="1" applyFill="1" applyFont="1">
      <alignment horizontal="center" readingOrder="1" shrinkToFit="0" vertical="center" wrapText="1"/>
    </xf>
    <xf borderId="5" fillId="7" fontId="29" numFmtId="0" xfId="0" applyAlignment="1" applyBorder="1" applyFont="1">
      <alignment horizontal="left" readingOrder="1" shrinkToFit="0" vertical="center" wrapText="1"/>
    </xf>
    <xf borderId="5" fillId="7" fontId="30" numFmtId="0" xfId="0" applyAlignment="1" applyBorder="1" applyFont="1">
      <alignment horizontal="left" readingOrder="1" shrinkToFit="0" vertical="center" wrapText="1"/>
    </xf>
    <xf borderId="5" fillId="0" fontId="30" numFmtId="0" xfId="0" applyAlignment="1" applyBorder="1" applyFont="1">
      <alignment horizontal="center" readingOrder="1" shrinkToFit="0" vertical="center" wrapText="1"/>
    </xf>
    <xf borderId="5" fillId="0" fontId="30" numFmtId="0" xfId="0" applyAlignment="1" applyBorder="1" applyFont="1">
      <alignment horizontal="left" readingOrder="1" shrinkToFit="0" vertical="center" wrapText="1"/>
    </xf>
    <xf borderId="5" fillId="3" fontId="31" numFmtId="0" xfId="0" applyAlignment="1" applyBorder="1" applyFont="1">
      <alignment horizontal="center" readingOrder="1" shrinkToFit="0" vertical="center" wrapText="1"/>
    </xf>
    <xf borderId="5" fillId="3" fontId="31" numFmtId="0" xfId="0" applyAlignment="1" applyBorder="1" applyFont="1">
      <alignment horizontal="left" readingOrder="1" shrinkToFit="0" vertical="center" wrapText="1"/>
    </xf>
    <xf borderId="5" fillId="8" fontId="9" numFmtId="0" xfId="0" applyAlignment="1" applyBorder="1" applyFill="1" applyFont="1">
      <alignment horizontal="center" readingOrder="1" shrinkToFit="0" vertical="center" wrapText="1"/>
    </xf>
    <xf borderId="5" fillId="8" fontId="9" numFmtId="0" xfId="0" applyAlignment="1" applyBorder="1" applyFont="1">
      <alignment horizontal="left" readingOrder="1" shrinkToFit="0" vertical="center" wrapText="1"/>
    </xf>
    <xf borderId="5" fillId="8" fontId="10" numFmtId="0" xfId="0" applyAlignment="1" applyBorder="1" applyFont="1">
      <alignment horizontal="left" readingOrder="1" shrinkToFit="0" vertical="center" wrapText="1"/>
    </xf>
    <xf borderId="0" fillId="0" fontId="16" numFmtId="0" xfId="0" applyAlignment="1" applyFont="1">
      <alignment horizontal="center" readingOrder="0" vertical="center"/>
    </xf>
    <xf borderId="0" fillId="0" fontId="6" numFmtId="0" xfId="0" applyAlignment="1" applyFont="1">
      <alignment horizontal="center" vertical="center"/>
    </xf>
    <xf borderId="0" fillId="0" fontId="9" numFmtId="0" xfId="0" applyAlignment="1" applyFont="1">
      <alignment horizontal="center" readingOrder="1" shrinkToFit="0" vertical="center" wrapText="1"/>
    </xf>
    <xf borderId="0" fillId="0" fontId="16" numFmtId="0" xfId="0" applyAlignment="1" applyFont="1">
      <alignment horizontal="center" vertical="center"/>
    </xf>
    <xf borderId="0" fillId="0" fontId="16" numFmtId="0" xfId="0" applyAlignment="1" applyFont="1">
      <alignment horizontal="center"/>
    </xf>
  </cellXfs>
  <cellStyles count="1">
    <cellStyle xfId="0" name="Normal" builtinId="0"/>
  </cellStyles>
  <dxfs count="0"/>
</styleSheet>
</file>

<file path=xl/_rels/comments1.xml.rels><?xml version="1.0" encoding="UTF-8" standalone="yes"?><Relationships xmlns="http://schemas.openxmlformats.org/package/2006/relationships"><Relationship Id="rId1" Type="http://customschemas.google.com/relationships/workbookmetadata" Target="commentsmeta0"/></Relationships>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comments" Target="../comments1.xml"/><Relationship Id="rId2" Type="http://schemas.openxmlformats.org/officeDocument/2006/relationships/drawing" Target="../drawings/drawing4.xml"/><Relationship Id="rId3"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5.14"/>
    <col customWidth="1" hidden="1" min="2" max="3" width="8.71"/>
    <col customWidth="1" min="4" max="4" width="22.86"/>
    <col customWidth="1" min="5" max="5" width="21.0"/>
    <col customWidth="1" min="6" max="6" width="28.0"/>
    <col customWidth="1" min="7" max="7" width="26.0"/>
    <col customWidth="1" min="8" max="8" width="30.71"/>
    <col customWidth="1" min="9" max="9" width="27.29"/>
    <col customWidth="1" min="10" max="10" width="41.71"/>
    <col customWidth="1" min="11" max="26" width="8.71"/>
  </cols>
  <sheetData>
    <row r="1" ht="34.5" customHeight="1">
      <c r="A1" s="1" t="s">
        <v>0</v>
      </c>
      <c r="B1" s="1" t="s">
        <v>1</v>
      </c>
      <c r="C1" s="2" t="s">
        <v>2</v>
      </c>
      <c r="D1" s="3"/>
    </row>
    <row r="2" ht="34.5" customHeight="1">
      <c r="A2" s="4"/>
      <c r="B2" s="4"/>
      <c r="C2" s="5" t="s">
        <v>3</v>
      </c>
      <c r="D2" s="6" t="s">
        <v>4</v>
      </c>
    </row>
    <row r="3" ht="48.0" customHeight="1">
      <c r="A3" s="7">
        <v>3.0</v>
      </c>
      <c r="B3" s="7">
        <v>4.0</v>
      </c>
      <c r="C3" s="8">
        <v>5.0</v>
      </c>
      <c r="D3" s="9">
        <v>6.0</v>
      </c>
      <c r="G3" s="10" t="s">
        <v>5</v>
      </c>
      <c r="H3" s="10" t="s">
        <v>6</v>
      </c>
      <c r="I3" s="10" t="s">
        <v>7</v>
      </c>
      <c r="J3" s="10" t="s">
        <v>8</v>
      </c>
    </row>
    <row r="4" ht="72.75" customHeight="1">
      <c r="A4" s="11" t="s">
        <v>9</v>
      </c>
      <c r="B4" s="3"/>
      <c r="C4" s="12"/>
      <c r="D4" s="13"/>
      <c r="G4" s="14" t="s">
        <v>10</v>
      </c>
      <c r="H4" s="15" t="s">
        <v>11</v>
      </c>
      <c r="I4" s="16">
        <v>4.0E8</v>
      </c>
      <c r="J4" s="17" t="s">
        <v>12</v>
      </c>
    </row>
    <row r="5" ht="108.0" customHeight="1">
      <c r="A5" s="18" t="s">
        <v>13</v>
      </c>
      <c r="B5" s="19"/>
      <c r="C5" s="20"/>
      <c r="D5" s="21">
        <f t="shared" ref="D5:E5" si="1">D6</f>
        <v>43901330000</v>
      </c>
      <c r="E5" s="22">
        <f t="shared" si="1"/>
        <v>77138319298</v>
      </c>
      <c r="F5" s="23">
        <f t="shared" ref="F5:F54" si="3">E5-D5</f>
        <v>33236989298</v>
      </c>
      <c r="G5" s="14" t="s">
        <v>14</v>
      </c>
      <c r="H5" s="24" t="s">
        <v>15</v>
      </c>
      <c r="I5" s="16">
        <v>2.8E8</v>
      </c>
      <c r="J5" s="14" t="s">
        <v>16</v>
      </c>
    </row>
    <row r="6" ht="119.25" customHeight="1">
      <c r="A6" s="18" t="s">
        <v>17</v>
      </c>
      <c r="B6" s="25"/>
      <c r="C6" s="20"/>
      <c r="D6" s="26">
        <f t="shared" ref="D6:E6" si="2">SUM(D7+D25+D29+D34+D37+D40+D43+D47)</f>
        <v>43901330000</v>
      </c>
      <c r="E6" s="27">
        <f t="shared" si="2"/>
        <v>77138319298</v>
      </c>
      <c r="F6" s="23">
        <f t="shared" si="3"/>
        <v>33236989298</v>
      </c>
      <c r="G6" s="14" t="s">
        <v>14</v>
      </c>
      <c r="H6" s="24" t="s">
        <v>18</v>
      </c>
      <c r="I6" s="16">
        <f>2500000000+1600000000+1600000000</f>
        <v>5700000000</v>
      </c>
      <c r="J6" s="14" t="s">
        <v>19</v>
      </c>
    </row>
    <row r="7" ht="66.75" customHeight="1">
      <c r="A7" s="28" t="s">
        <v>20</v>
      </c>
      <c r="B7" s="29" t="s">
        <v>21</v>
      </c>
      <c r="C7" s="30">
        <v>1.0</v>
      </c>
      <c r="D7" s="31">
        <f>SUM(D8+D11+D13+D18+D21)</f>
        <v>19368257767</v>
      </c>
      <c r="E7" s="32">
        <f>E8+E11+E13+E18+E21</f>
        <v>20412222065</v>
      </c>
      <c r="F7" s="23">
        <f t="shared" si="3"/>
        <v>1043964298</v>
      </c>
      <c r="G7" s="14" t="s">
        <v>22</v>
      </c>
      <c r="H7" s="24" t="s">
        <v>23</v>
      </c>
      <c r="I7" s="16">
        <f>25200000000-1800000000+700000000+3600000000</f>
        <v>27700000000</v>
      </c>
      <c r="J7" s="14" t="s">
        <v>24</v>
      </c>
    </row>
    <row r="8" ht="149.25" customHeight="1">
      <c r="A8" s="28" t="s">
        <v>25</v>
      </c>
      <c r="B8" s="33" t="s">
        <v>26</v>
      </c>
      <c r="C8" s="34" t="s">
        <v>27</v>
      </c>
      <c r="D8" s="21">
        <f t="shared" ref="D8:E8" si="4">SUM(D9:D10)</f>
        <v>128216250</v>
      </c>
      <c r="E8" s="22">
        <f t="shared" si="4"/>
        <v>128216250</v>
      </c>
      <c r="F8" s="23">
        <f t="shared" si="3"/>
        <v>0</v>
      </c>
      <c r="G8" s="14" t="s">
        <v>28</v>
      </c>
      <c r="H8" s="24" t="s">
        <v>29</v>
      </c>
      <c r="I8" s="16">
        <v>1.5E7</v>
      </c>
      <c r="J8" s="17" t="s">
        <v>30</v>
      </c>
    </row>
    <row r="9" ht="167.25" customHeight="1">
      <c r="A9" s="35" t="s">
        <v>31</v>
      </c>
      <c r="B9" s="36" t="s">
        <v>32</v>
      </c>
      <c r="C9" s="34" t="s">
        <v>33</v>
      </c>
      <c r="D9" s="26">
        <v>2.8E7</v>
      </c>
      <c r="E9" s="27">
        <v>2.8E7</v>
      </c>
      <c r="F9" s="23">
        <f t="shared" si="3"/>
        <v>0</v>
      </c>
      <c r="G9" s="14" t="s">
        <v>34</v>
      </c>
      <c r="H9" s="24" t="s">
        <v>35</v>
      </c>
      <c r="I9" s="16">
        <v>1.5E8</v>
      </c>
      <c r="J9" s="14" t="s">
        <v>36</v>
      </c>
    </row>
    <row r="10" ht="104.25" customHeight="1">
      <c r="A10" s="35" t="s">
        <v>37</v>
      </c>
      <c r="B10" s="36" t="s">
        <v>38</v>
      </c>
      <c r="C10" s="34" t="s">
        <v>39</v>
      </c>
      <c r="D10" s="26">
        <v>1.0021625E8</v>
      </c>
      <c r="E10" s="27">
        <v>1.0021625E8</v>
      </c>
      <c r="F10" s="23">
        <f t="shared" si="3"/>
        <v>0</v>
      </c>
      <c r="G10" s="14" t="s">
        <v>20</v>
      </c>
      <c r="H10" s="24" t="s">
        <v>40</v>
      </c>
      <c r="I10" s="16">
        <v>8.43964298E8</v>
      </c>
      <c r="J10" s="17"/>
    </row>
    <row r="11" ht="102.0" customHeight="1">
      <c r="A11" s="28" t="s">
        <v>41</v>
      </c>
      <c r="B11" s="33" t="s">
        <v>42</v>
      </c>
      <c r="C11" s="34" t="s">
        <v>43</v>
      </c>
      <c r="D11" s="21">
        <f t="shared" ref="D11:E11" si="5">D12</f>
        <v>11614388202</v>
      </c>
      <c r="E11" s="22">
        <f t="shared" si="5"/>
        <v>12458352500</v>
      </c>
      <c r="F11" s="23">
        <f t="shared" si="3"/>
        <v>843964298</v>
      </c>
      <c r="G11" s="14" t="s">
        <v>20</v>
      </c>
      <c r="H11" s="24" t="s">
        <v>44</v>
      </c>
      <c r="I11" s="16">
        <v>2.0E8</v>
      </c>
      <c r="J11" s="14" t="s">
        <v>45</v>
      </c>
    </row>
    <row r="12" ht="62.25" customHeight="1">
      <c r="A12" s="35" t="s">
        <v>40</v>
      </c>
      <c r="B12" s="36" t="s">
        <v>46</v>
      </c>
      <c r="C12" s="34" t="s">
        <v>47</v>
      </c>
      <c r="D12" s="26">
        <v>1.1614388202E10</v>
      </c>
      <c r="E12" s="27">
        <v>1.24583525E10</v>
      </c>
      <c r="F12" s="23">
        <f t="shared" si="3"/>
        <v>843964298</v>
      </c>
      <c r="G12" s="37" t="s">
        <v>48</v>
      </c>
      <c r="H12" s="3"/>
      <c r="I12" s="16">
        <f>SUM(I4:I11)</f>
        <v>35288964298</v>
      </c>
      <c r="J12" s="17"/>
    </row>
    <row r="13" ht="71.25" customHeight="1">
      <c r="A13" s="28" t="s">
        <v>49</v>
      </c>
      <c r="B13" s="38" t="s">
        <v>50</v>
      </c>
      <c r="C13" s="34" t="s">
        <v>51</v>
      </c>
      <c r="D13" s="21">
        <f t="shared" ref="D13:E13" si="6">SUM(D14:D17)</f>
        <v>498140620</v>
      </c>
      <c r="E13" s="22">
        <f t="shared" si="6"/>
        <v>498140620</v>
      </c>
      <c r="F13" s="23">
        <f t="shared" si="3"/>
        <v>0</v>
      </c>
    </row>
    <row r="14" ht="34.5" customHeight="1">
      <c r="A14" s="35" t="s">
        <v>52</v>
      </c>
      <c r="B14" s="36" t="s">
        <v>53</v>
      </c>
      <c r="C14" s="34" t="s">
        <v>54</v>
      </c>
      <c r="D14" s="26">
        <v>9.3548252E7</v>
      </c>
      <c r="E14" s="27">
        <v>9.3548252E7</v>
      </c>
      <c r="F14" s="23">
        <f t="shared" si="3"/>
        <v>0</v>
      </c>
    </row>
    <row r="15" ht="34.5" customHeight="1">
      <c r="A15" s="35" t="s">
        <v>55</v>
      </c>
      <c r="B15" s="36" t="s">
        <v>56</v>
      </c>
      <c r="C15" s="34" t="s">
        <v>57</v>
      </c>
      <c r="D15" s="26">
        <v>7476168.0</v>
      </c>
      <c r="E15" s="27">
        <v>7476168.0</v>
      </c>
      <c r="F15" s="23">
        <f t="shared" si="3"/>
        <v>0</v>
      </c>
    </row>
    <row r="16" ht="34.5" customHeight="1">
      <c r="A16" s="35" t="s">
        <v>58</v>
      </c>
      <c r="B16" s="36" t="s">
        <v>59</v>
      </c>
      <c r="C16" s="34" t="s">
        <v>60</v>
      </c>
      <c r="D16" s="26">
        <v>1.098412E8</v>
      </c>
      <c r="E16" s="27">
        <v>1.098412E8</v>
      </c>
      <c r="F16" s="23">
        <f t="shared" si="3"/>
        <v>0</v>
      </c>
    </row>
    <row r="17" ht="34.5" customHeight="1">
      <c r="A17" s="35" t="s">
        <v>61</v>
      </c>
      <c r="B17" s="39" t="s">
        <v>62</v>
      </c>
      <c r="C17" s="34" t="s">
        <v>63</v>
      </c>
      <c r="D17" s="26">
        <v>2.87275E8</v>
      </c>
      <c r="E17" s="27">
        <v>2.87275E8</v>
      </c>
      <c r="F17" s="23">
        <f t="shared" si="3"/>
        <v>0</v>
      </c>
    </row>
    <row r="18" ht="34.5" customHeight="1">
      <c r="A18" s="28" t="s">
        <v>64</v>
      </c>
      <c r="B18" s="38" t="s">
        <v>65</v>
      </c>
      <c r="C18" s="34" t="s">
        <v>66</v>
      </c>
      <c r="D18" s="21">
        <f t="shared" ref="D18:E18" si="7">SUM(D19:D20)</f>
        <v>6456364000</v>
      </c>
      <c r="E18" s="22">
        <f t="shared" si="7"/>
        <v>6456364000</v>
      </c>
      <c r="F18" s="23">
        <f t="shared" si="3"/>
        <v>0</v>
      </c>
    </row>
    <row r="19" ht="34.5" customHeight="1">
      <c r="A19" s="35" t="s">
        <v>67</v>
      </c>
      <c r="B19" s="36" t="s">
        <v>68</v>
      </c>
      <c r="C19" s="34" t="s">
        <v>69</v>
      </c>
      <c r="D19" s="26">
        <v>1.69524E8</v>
      </c>
      <c r="E19" s="27">
        <v>1.69524E8</v>
      </c>
      <c r="F19" s="23">
        <f t="shared" si="3"/>
        <v>0</v>
      </c>
    </row>
    <row r="20" ht="34.5" customHeight="1">
      <c r="A20" s="35" t="s">
        <v>70</v>
      </c>
      <c r="B20" s="36" t="s">
        <v>71</v>
      </c>
      <c r="C20" s="34" t="s">
        <v>72</v>
      </c>
      <c r="D20" s="26">
        <v>6.28684E9</v>
      </c>
      <c r="E20" s="27">
        <v>6.28684E9</v>
      </c>
      <c r="F20" s="23">
        <f t="shared" si="3"/>
        <v>0</v>
      </c>
    </row>
    <row r="21" ht="34.5" customHeight="1">
      <c r="A21" s="28" t="s">
        <v>73</v>
      </c>
      <c r="B21" s="29" t="s">
        <v>74</v>
      </c>
      <c r="C21" s="34" t="s">
        <v>75</v>
      </c>
      <c r="D21" s="21">
        <f t="shared" ref="D21:E21" si="8">SUM(D22:D24)</f>
        <v>671148695</v>
      </c>
      <c r="E21" s="22">
        <f t="shared" si="8"/>
        <v>871148695</v>
      </c>
      <c r="F21" s="23">
        <f t="shared" si="3"/>
        <v>200000000</v>
      </c>
    </row>
    <row r="22" ht="34.5" customHeight="1">
      <c r="A22" s="35" t="s">
        <v>76</v>
      </c>
      <c r="B22" s="36" t="s">
        <v>77</v>
      </c>
      <c r="C22" s="34" t="s">
        <v>78</v>
      </c>
      <c r="D22" s="26">
        <v>2.40688E7</v>
      </c>
      <c r="E22" s="27">
        <v>2.40688E7</v>
      </c>
      <c r="F22" s="23">
        <f t="shared" si="3"/>
        <v>0</v>
      </c>
    </row>
    <row r="23" ht="34.5" customHeight="1">
      <c r="A23" s="35" t="s">
        <v>44</v>
      </c>
      <c r="B23" s="36" t="s">
        <v>79</v>
      </c>
      <c r="C23" s="34" t="s">
        <v>80</v>
      </c>
      <c r="D23" s="26">
        <v>4.0E8</v>
      </c>
      <c r="E23" s="27">
        <v>6.0E8</v>
      </c>
      <c r="F23" s="23">
        <f t="shared" si="3"/>
        <v>200000000</v>
      </c>
    </row>
    <row r="24" ht="34.5" customHeight="1">
      <c r="A24" s="35" t="s">
        <v>81</v>
      </c>
      <c r="B24" s="36" t="s">
        <v>82</v>
      </c>
      <c r="C24" s="34" t="s">
        <v>83</v>
      </c>
      <c r="D24" s="26">
        <v>2.47079895E8</v>
      </c>
      <c r="E24" s="27">
        <v>2.47079895E8</v>
      </c>
      <c r="F24" s="23">
        <f t="shared" si="3"/>
        <v>0</v>
      </c>
    </row>
    <row r="25" ht="34.5" customHeight="1">
      <c r="A25" s="18" t="s">
        <v>10</v>
      </c>
      <c r="B25" s="29" t="s">
        <v>84</v>
      </c>
      <c r="C25" s="40">
        <v>0.64</v>
      </c>
      <c r="D25" s="21">
        <f t="shared" ref="D25:E25" si="9">D26</f>
        <v>969453300</v>
      </c>
      <c r="E25" s="22">
        <f t="shared" si="9"/>
        <v>1369453300</v>
      </c>
      <c r="F25" s="23">
        <f t="shared" si="3"/>
        <v>400000000</v>
      </c>
    </row>
    <row r="26" ht="34.5" customHeight="1">
      <c r="A26" s="18" t="s">
        <v>85</v>
      </c>
      <c r="B26" s="29" t="s">
        <v>86</v>
      </c>
      <c r="C26" s="20" t="s">
        <v>87</v>
      </c>
      <c r="D26" s="21">
        <f t="shared" ref="D26:E26" si="10">SUM(D27:D28)</f>
        <v>969453300</v>
      </c>
      <c r="E26" s="22">
        <f t="shared" si="10"/>
        <v>1369453300</v>
      </c>
      <c r="F26" s="23">
        <f t="shared" si="3"/>
        <v>400000000</v>
      </c>
    </row>
    <row r="27" ht="34.5" customHeight="1">
      <c r="A27" s="36" t="s">
        <v>88</v>
      </c>
      <c r="B27" s="41" t="s">
        <v>89</v>
      </c>
      <c r="C27" s="20" t="s">
        <v>90</v>
      </c>
      <c r="D27" s="26">
        <v>1.16E8</v>
      </c>
      <c r="E27" s="27">
        <v>1.16E8</v>
      </c>
      <c r="F27" s="23">
        <f t="shared" si="3"/>
        <v>0</v>
      </c>
    </row>
    <row r="28" ht="34.5" customHeight="1">
      <c r="A28" s="42" t="s">
        <v>11</v>
      </c>
      <c r="B28" s="41" t="s">
        <v>91</v>
      </c>
      <c r="C28" s="20" t="s">
        <v>92</v>
      </c>
      <c r="D28" s="26">
        <v>8.534533E8</v>
      </c>
      <c r="E28" s="27">
        <v>1.2534533E9</v>
      </c>
      <c r="F28" s="23">
        <f t="shared" si="3"/>
        <v>400000000</v>
      </c>
    </row>
    <row r="29" ht="34.5" customHeight="1">
      <c r="A29" s="18" t="s">
        <v>14</v>
      </c>
      <c r="B29" s="29" t="s">
        <v>93</v>
      </c>
      <c r="C29" s="43" t="s">
        <v>94</v>
      </c>
      <c r="D29" s="31">
        <f t="shared" ref="D29:E29" si="11">D30</f>
        <v>6307903227</v>
      </c>
      <c r="E29" s="32">
        <f t="shared" si="11"/>
        <v>12367903227</v>
      </c>
      <c r="F29" s="23">
        <f t="shared" si="3"/>
        <v>6060000000</v>
      </c>
    </row>
    <row r="30" ht="34.5" customHeight="1">
      <c r="A30" s="18" t="s">
        <v>95</v>
      </c>
      <c r="B30" s="29" t="s">
        <v>96</v>
      </c>
      <c r="C30" s="44">
        <v>0.0042</v>
      </c>
      <c r="D30" s="21">
        <f t="shared" ref="D30:E30" si="12">SUM(D31:D33)</f>
        <v>6307903227</v>
      </c>
      <c r="E30" s="22">
        <f t="shared" si="12"/>
        <v>12367903227</v>
      </c>
      <c r="F30" s="23">
        <f t="shared" si="3"/>
        <v>6060000000</v>
      </c>
      <c r="H30" s="45">
        <v>6.253308153E9</v>
      </c>
    </row>
    <row r="31" ht="34.5" customHeight="1">
      <c r="A31" s="19" t="s">
        <v>15</v>
      </c>
      <c r="B31" s="46" t="s">
        <v>97</v>
      </c>
      <c r="C31" s="20" t="s">
        <v>98</v>
      </c>
      <c r="D31" s="26">
        <v>5.973308153E9</v>
      </c>
      <c r="E31" s="27">
        <v>6.333308153E9</v>
      </c>
      <c r="F31" s="23">
        <f t="shared" si="3"/>
        <v>360000000</v>
      </c>
      <c r="G31" s="45">
        <v>2.8E8</v>
      </c>
      <c r="H31" s="23">
        <f>D31+G31</f>
        <v>6253308153</v>
      </c>
    </row>
    <row r="32" ht="34.5" customHeight="1">
      <c r="A32" s="19" t="s">
        <v>18</v>
      </c>
      <c r="B32" s="46" t="s">
        <v>99</v>
      </c>
      <c r="C32" s="20" t="s">
        <v>100</v>
      </c>
      <c r="D32" s="26">
        <v>2.32188074E8</v>
      </c>
      <c r="E32" s="27">
        <v>5.932188074E9</v>
      </c>
      <c r="F32" s="23">
        <f t="shared" si="3"/>
        <v>5700000000</v>
      </c>
    </row>
    <row r="33" ht="34.5" customHeight="1">
      <c r="A33" s="19" t="s">
        <v>101</v>
      </c>
      <c r="B33" s="46" t="s">
        <v>102</v>
      </c>
      <c r="C33" s="20" t="s">
        <v>103</v>
      </c>
      <c r="D33" s="26">
        <v>1.02407E8</v>
      </c>
      <c r="E33" s="27">
        <v>1.02407E8</v>
      </c>
      <c r="F33" s="23">
        <f t="shared" si="3"/>
        <v>0</v>
      </c>
    </row>
    <row r="34" ht="34.5" customHeight="1">
      <c r="A34" s="18" t="s">
        <v>104</v>
      </c>
      <c r="B34" s="33" t="s">
        <v>105</v>
      </c>
      <c r="C34" s="40">
        <v>0.66</v>
      </c>
      <c r="D34" s="31">
        <f t="shared" ref="D34:E34" si="13">D35</f>
        <v>116000000</v>
      </c>
      <c r="E34" s="32">
        <f t="shared" si="13"/>
        <v>116000000</v>
      </c>
      <c r="F34" s="23">
        <f t="shared" si="3"/>
        <v>0</v>
      </c>
    </row>
    <row r="35" ht="34.5" customHeight="1">
      <c r="A35" s="18" t="s">
        <v>106</v>
      </c>
      <c r="B35" s="33" t="s">
        <v>107</v>
      </c>
      <c r="C35" s="20" t="s">
        <v>108</v>
      </c>
      <c r="D35" s="21">
        <f t="shared" ref="D35:E35" si="14">D36</f>
        <v>116000000</v>
      </c>
      <c r="E35" s="22">
        <f t="shared" si="14"/>
        <v>116000000</v>
      </c>
      <c r="F35" s="23">
        <f t="shared" si="3"/>
        <v>0</v>
      </c>
    </row>
    <row r="36" ht="34.5" customHeight="1">
      <c r="A36" s="36" t="s">
        <v>109</v>
      </c>
      <c r="B36" s="36" t="s">
        <v>110</v>
      </c>
      <c r="C36" s="20" t="s">
        <v>111</v>
      </c>
      <c r="D36" s="26">
        <v>1.16E8</v>
      </c>
      <c r="E36" s="27">
        <v>1.16E8</v>
      </c>
      <c r="F36" s="23">
        <f t="shared" si="3"/>
        <v>0</v>
      </c>
    </row>
    <row r="37" ht="34.5" customHeight="1">
      <c r="A37" s="18" t="s">
        <v>28</v>
      </c>
      <c r="B37" s="29" t="s">
        <v>112</v>
      </c>
      <c r="C37" s="47">
        <v>0.24</v>
      </c>
      <c r="D37" s="21">
        <f t="shared" ref="D37:E37" si="15">D38</f>
        <v>96520100</v>
      </c>
      <c r="E37" s="22">
        <f t="shared" si="15"/>
        <v>111520100</v>
      </c>
      <c r="F37" s="23">
        <f t="shared" si="3"/>
        <v>15000000</v>
      </c>
    </row>
    <row r="38" ht="34.5" customHeight="1">
      <c r="A38" s="18" t="s">
        <v>113</v>
      </c>
      <c r="B38" s="48" t="s">
        <v>114</v>
      </c>
      <c r="C38" s="20" t="s">
        <v>115</v>
      </c>
      <c r="D38" s="21">
        <f t="shared" ref="D38:E38" si="16">SUM(D39)</f>
        <v>96520100</v>
      </c>
      <c r="E38" s="22">
        <f t="shared" si="16"/>
        <v>111520100</v>
      </c>
      <c r="F38" s="23">
        <f t="shared" si="3"/>
        <v>15000000</v>
      </c>
    </row>
    <row r="39" ht="34.5" customHeight="1">
      <c r="A39" s="46" t="s">
        <v>29</v>
      </c>
      <c r="B39" s="46" t="s">
        <v>116</v>
      </c>
      <c r="C39" s="20" t="s">
        <v>115</v>
      </c>
      <c r="D39" s="26">
        <v>9.65201E7</v>
      </c>
      <c r="E39" s="27">
        <v>1.115201E8</v>
      </c>
      <c r="F39" s="23">
        <f t="shared" si="3"/>
        <v>15000000</v>
      </c>
    </row>
    <row r="40" ht="34.5" customHeight="1">
      <c r="A40" s="18" t="s">
        <v>34</v>
      </c>
      <c r="B40" s="33" t="s">
        <v>117</v>
      </c>
      <c r="C40" s="47">
        <v>0.63</v>
      </c>
      <c r="D40" s="49">
        <f t="shared" ref="D40:E40" si="17">D41</f>
        <v>299890200</v>
      </c>
      <c r="E40" s="50">
        <f t="shared" si="17"/>
        <v>299890200</v>
      </c>
      <c r="F40" s="23">
        <f t="shared" si="3"/>
        <v>0</v>
      </c>
    </row>
    <row r="41" ht="34.5" customHeight="1">
      <c r="A41" s="18" t="s">
        <v>118</v>
      </c>
      <c r="B41" s="33" t="s">
        <v>119</v>
      </c>
      <c r="C41" s="51" t="s">
        <v>120</v>
      </c>
      <c r="D41" s="52">
        <f t="shared" ref="D41:E41" si="18">D42</f>
        <v>299890200</v>
      </c>
      <c r="E41" s="53">
        <f t="shared" si="18"/>
        <v>299890200</v>
      </c>
      <c r="F41" s="23">
        <f t="shared" si="3"/>
        <v>0</v>
      </c>
    </row>
    <row r="42" ht="34.5" customHeight="1">
      <c r="A42" s="36" t="s">
        <v>35</v>
      </c>
      <c r="B42" s="36" t="s">
        <v>121</v>
      </c>
      <c r="C42" s="20" t="s">
        <v>122</v>
      </c>
      <c r="D42" s="26">
        <v>2.998902E8</v>
      </c>
      <c r="E42" s="27">
        <v>2.998902E8</v>
      </c>
      <c r="F42" s="23">
        <f t="shared" si="3"/>
        <v>0</v>
      </c>
    </row>
    <row r="43" ht="34.5" customHeight="1">
      <c r="A43" s="18" t="s">
        <v>123</v>
      </c>
      <c r="B43" s="33" t="s">
        <v>124</v>
      </c>
      <c r="C43" s="40" t="s">
        <v>125</v>
      </c>
      <c r="D43" s="31">
        <f t="shared" ref="D43:E43" si="19">D44</f>
        <v>207000000</v>
      </c>
      <c r="E43" s="32">
        <f t="shared" si="19"/>
        <v>207000000</v>
      </c>
      <c r="F43" s="23">
        <f t="shared" si="3"/>
        <v>0</v>
      </c>
    </row>
    <row r="44" ht="34.5" customHeight="1">
      <c r="A44" s="18" t="s">
        <v>126</v>
      </c>
      <c r="B44" s="33" t="s">
        <v>127</v>
      </c>
      <c r="C44" s="20" t="s">
        <v>128</v>
      </c>
      <c r="D44" s="21">
        <f t="shared" ref="D44:E44" si="20">SUM(D45+D46)</f>
        <v>207000000</v>
      </c>
      <c r="E44" s="22">
        <f t="shared" si="20"/>
        <v>207000000</v>
      </c>
      <c r="F44" s="23">
        <f t="shared" si="3"/>
        <v>0</v>
      </c>
    </row>
    <row r="45" ht="34.5" customHeight="1">
      <c r="A45" s="19" t="s">
        <v>129</v>
      </c>
      <c r="B45" s="36" t="s">
        <v>130</v>
      </c>
      <c r="C45" s="20" t="s">
        <v>131</v>
      </c>
      <c r="D45" s="54">
        <v>8.2E7</v>
      </c>
      <c r="E45" s="55">
        <v>8.2E7</v>
      </c>
      <c r="F45" s="23">
        <f t="shared" si="3"/>
        <v>0</v>
      </c>
    </row>
    <row r="46" ht="34.5" customHeight="1">
      <c r="A46" s="56" t="s">
        <v>132</v>
      </c>
      <c r="B46" s="46" t="s">
        <v>133</v>
      </c>
      <c r="C46" s="20" t="s">
        <v>134</v>
      </c>
      <c r="D46" s="54">
        <v>1.25E8</v>
      </c>
      <c r="E46" s="55">
        <v>1.25E8</v>
      </c>
      <c r="F46" s="23">
        <f t="shared" si="3"/>
        <v>0</v>
      </c>
    </row>
    <row r="47" ht="34.5" customHeight="1">
      <c r="A47" s="18" t="s">
        <v>22</v>
      </c>
      <c r="B47" s="29" t="s">
        <v>135</v>
      </c>
      <c r="C47" s="29" t="s">
        <v>136</v>
      </c>
      <c r="D47" s="21">
        <f t="shared" ref="D47:E47" si="21">D48</f>
        <v>16536305406</v>
      </c>
      <c r="E47" s="22">
        <f t="shared" si="21"/>
        <v>42254330406</v>
      </c>
      <c r="F47" s="23">
        <f t="shared" si="3"/>
        <v>25718025000</v>
      </c>
    </row>
    <row r="48" ht="34.5" customHeight="1">
      <c r="A48" s="18" t="s">
        <v>137</v>
      </c>
      <c r="B48" s="29" t="s">
        <v>138</v>
      </c>
      <c r="C48" s="44">
        <v>0.7744</v>
      </c>
      <c r="D48" s="21">
        <f>D49+D50+D51+D52+D53+D54</f>
        <v>16536305406</v>
      </c>
      <c r="E48" s="22">
        <f>SUM(E49:E54)</f>
        <v>42254330406</v>
      </c>
      <c r="F48" s="23">
        <f t="shared" si="3"/>
        <v>25718025000</v>
      </c>
    </row>
    <row r="49" ht="34.5" customHeight="1">
      <c r="A49" s="19" t="s">
        <v>139</v>
      </c>
      <c r="B49" s="46" t="s">
        <v>140</v>
      </c>
      <c r="C49" s="20" t="s">
        <v>141</v>
      </c>
      <c r="D49" s="26">
        <v>3.58665136E8</v>
      </c>
      <c r="E49" s="27">
        <v>3.58665136E8</v>
      </c>
      <c r="F49" s="23">
        <f t="shared" si="3"/>
        <v>0</v>
      </c>
    </row>
    <row r="50" ht="34.5" customHeight="1">
      <c r="A50" s="46" t="s">
        <v>23</v>
      </c>
      <c r="B50" s="57" t="s">
        <v>142</v>
      </c>
      <c r="C50" s="20" t="s">
        <v>143</v>
      </c>
      <c r="D50" s="26">
        <v>1.8527577E8</v>
      </c>
      <c r="E50" s="27">
        <v>2.538527577E10</v>
      </c>
      <c r="F50" s="23">
        <f t="shared" si="3"/>
        <v>25200000000</v>
      </c>
    </row>
    <row r="51" ht="34.5" customHeight="1">
      <c r="A51" s="46" t="s">
        <v>144</v>
      </c>
      <c r="B51" s="46" t="s">
        <v>145</v>
      </c>
      <c r="C51" s="20" t="s">
        <v>146</v>
      </c>
      <c r="D51" s="26">
        <v>2.8836851E9</v>
      </c>
      <c r="E51" s="27">
        <v>2.8836851E9</v>
      </c>
      <c r="F51" s="23">
        <f t="shared" si="3"/>
        <v>0</v>
      </c>
    </row>
    <row r="52" ht="34.5" customHeight="1">
      <c r="A52" s="46" t="s">
        <v>147</v>
      </c>
      <c r="B52" s="58" t="s">
        <v>148</v>
      </c>
      <c r="C52" s="59">
        <v>0.589</v>
      </c>
      <c r="D52" s="26">
        <v>5.1337859E9</v>
      </c>
      <c r="E52" s="27">
        <v>5.1337859E9</v>
      </c>
      <c r="F52" s="23">
        <f t="shared" si="3"/>
        <v>0</v>
      </c>
    </row>
    <row r="53" ht="34.5" customHeight="1">
      <c r="A53" s="46" t="s">
        <v>149</v>
      </c>
      <c r="B53" s="46" t="s">
        <v>150</v>
      </c>
      <c r="C53" s="20" t="s">
        <v>151</v>
      </c>
      <c r="D53" s="26">
        <v>1.929185E8</v>
      </c>
      <c r="E53" s="27">
        <v>1.929185E8</v>
      </c>
      <c r="F53" s="23">
        <f t="shared" si="3"/>
        <v>0</v>
      </c>
    </row>
    <row r="54" ht="34.5" customHeight="1">
      <c r="A54" s="46" t="s">
        <v>152</v>
      </c>
      <c r="B54" s="46" t="s">
        <v>153</v>
      </c>
      <c r="C54" s="60" t="s">
        <v>154</v>
      </c>
      <c r="D54" s="26">
        <v>7.781975E9</v>
      </c>
      <c r="E54" s="27">
        <v>8.3E9</v>
      </c>
      <c r="F54" s="23">
        <f t="shared" si="3"/>
        <v>518025000</v>
      </c>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A2"/>
    <mergeCell ref="B1:B2"/>
    <mergeCell ref="C1:D1"/>
    <mergeCell ref="A4:B4"/>
    <mergeCell ref="G12:H12"/>
  </mergeCells>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45.14"/>
    <col customWidth="1" hidden="1" min="2" max="3" width="8.71"/>
    <col customWidth="1" min="4" max="4" width="28.71"/>
    <col customWidth="1" hidden="1" min="5" max="5" width="21.0"/>
    <col customWidth="1" min="6" max="6" width="23.86"/>
    <col customWidth="1" hidden="1" min="7" max="7" width="28.0"/>
    <col customWidth="1" min="8" max="8" width="28.0"/>
    <col customWidth="1" min="9" max="9" width="26.0"/>
    <col customWidth="1" min="10" max="10" width="30.71"/>
    <col customWidth="1" min="11" max="11" width="27.29"/>
    <col customWidth="1" min="12" max="12" width="41.71"/>
    <col customWidth="1" min="13" max="13" width="8.71"/>
    <col customWidth="1" min="14" max="14" width="15.0"/>
    <col customWidth="1" min="15" max="26" width="8.71"/>
  </cols>
  <sheetData>
    <row r="1" ht="58.5" customHeight="1">
      <c r="A1" s="1" t="s">
        <v>0</v>
      </c>
      <c r="B1" s="1" t="s">
        <v>1</v>
      </c>
      <c r="C1" s="2" t="s">
        <v>2</v>
      </c>
      <c r="D1" s="3"/>
    </row>
    <row r="2" ht="34.5" customHeight="1">
      <c r="A2" s="4"/>
      <c r="B2" s="4"/>
      <c r="C2" s="5" t="s">
        <v>3</v>
      </c>
      <c r="D2" s="6" t="s">
        <v>4</v>
      </c>
    </row>
    <row r="3" ht="48.0" customHeight="1">
      <c r="A3" s="7">
        <v>3.0</v>
      </c>
      <c r="B3" s="7">
        <v>4.0</v>
      </c>
      <c r="C3" s="8">
        <v>5.0</v>
      </c>
      <c r="D3" s="9">
        <v>6.0</v>
      </c>
      <c r="I3" s="10" t="s">
        <v>5</v>
      </c>
      <c r="J3" s="10" t="s">
        <v>6</v>
      </c>
      <c r="K3" s="10" t="s">
        <v>7</v>
      </c>
      <c r="L3" s="10" t="s">
        <v>8</v>
      </c>
    </row>
    <row r="4" ht="72.75" customHeight="1">
      <c r="A4" s="11" t="s">
        <v>9</v>
      </c>
      <c r="B4" s="3"/>
      <c r="C4" s="12"/>
      <c r="D4" s="13"/>
      <c r="I4" s="14" t="s">
        <v>10</v>
      </c>
      <c r="J4" s="15" t="s">
        <v>11</v>
      </c>
      <c r="K4" s="61">
        <v>4.0E8</v>
      </c>
      <c r="L4" s="17" t="s">
        <v>12</v>
      </c>
    </row>
    <row r="5" ht="108.0" customHeight="1">
      <c r="A5" s="18" t="s">
        <v>13</v>
      </c>
      <c r="B5" s="19"/>
      <c r="C5" s="20"/>
      <c r="D5" s="21">
        <f t="shared" ref="D5:E5" si="1">D6</f>
        <v>43901330000</v>
      </c>
      <c r="E5" s="22">
        <f t="shared" si="1"/>
        <v>77138319298</v>
      </c>
      <c r="F5" s="62"/>
      <c r="G5" s="23">
        <f t="shared" ref="G5:G54" si="3">E5-D5</f>
        <v>33236989298</v>
      </c>
      <c r="H5" s="23"/>
      <c r="I5" s="14" t="s">
        <v>14</v>
      </c>
      <c r="J5" s="24" t="s">
        <v>15</v>
      </c>
      <c r="K5" s="61">
        <f>280000000+600000000</f>
        <v>880000000</v>
      </c>
      <c r="L5" s="14" t="s">
        <v>155</v>
      </c>
    </row>
    <row r="6" ht="119.25" customHeight="1">
      <c r="A6" s="18" t="s">
        <v>17</v>
      </c>
      <c r="B6" s="25"/>
      <c r="C6" s="20"/>
      <c r="D6" s="26">
        <f t="shared" ref="D6:E6" si="2">SUM(D7+D25+D29+D34+D37+D40+D43+D47)</f>
        <v>43901330000</v>
      </c>
      <c r="E6" s="27">
        <f t="shared" si="2"/>
        <v>77138319298</v>
      </c>
      <c r="F6" s="63">
        <f>SUM(F7:F54)</f>
        <v>36113964298</v>
      </c>
      <c r="G6" s="23">
        <f t="shared" si="3"/>
        <v>33236989298</v>
      </c>
      <c r="H6" s="64">
        <f>D6+F6</f>
        <v>80015294298</v>
      </c>
      <c r="I6" s="14" t="s">
        <v>14</v>
      </c>
      <c r="J6" s="24" t="s">
        <v>18</v>
      </c>
      <c r="K6" s="61">
        <f>2500000000+1600000000+1600000000</f>
        <v>5700000000</v>
      </c>
      <c r="L6" s="14" t="s">
        <v>19</v>
      </c>
    </row>
    <row r="7" ht="224.25" customHeight="1">
      <c r="A7" s="28" t="s">
        <v>20</v>
      </c>
      <c r="B7" s="29" t="s">
        <v>21</v>
      </c>
      <c r="C7" s="30">
        <v>1.0</v>
      </c>
      <c r="D7" s="31">
        <f>SUM(D8+D11+D13+D18+D21)</f>
        <v>19368257767</v>
      </c>
      <c r="E7" s="32">
        <f>E8+E11+E13+E18+E21</f>
        <v>20412222065</v>
      </c>
      <c r="F7" s="65"/>
      <c r="G7" s="23">
        <f t="shared" si="3"/>
        <v>1043964298</v>
      </c>
      <c r="H7" s="23"/>
      <c r="I7" s="14" t="s">
        <v>22</v>
      </c>
      <c r="J7" s="24" t="s">
        <v>23</v>
      </c>
      <c r="K7" s="61">
        <f>25200000000-1800000000+700000000+3600000000</f>
        <v>27700000000</v>
      </c>
      <c r="L7" s="14" t="s">
        <v>156</v>
      </c>
    </row>
    <row r="8" ht="149.25" customHeight="1">
      <c r="A8" s="28" t="s">
        <v>25</v>
      </c>
      <c r="B8" s="33" t="s">
        <v>26</v>
      </c>
      <c r="C8" s="34" t="s">
        <v>27</v>
      </c>
      <c r="D8" s="21">
        <f t="shared" ref="D8:E8" si="4">SUM(D9:D10)</f>
        <v>128216250</v>
      </c>
      <c r="E8" s="22">
        <f t="shared" si="4"/>
        <v>128216250</v>
      </c>
      <c r="F8" s="62"/>
      <c r="G8" s="23">
        <f t="shared" si="3"/>
        <v>0</v>
      </c>
      <c r="H8" s="23"/>
      <c r="I8" s="14" t="s">
        <v>28</v>
      </c>
      <c r="J8" s="24" t="s">
        <v>29</v>
      </c>
      <c r="K8" s="61">
        <v>1.5E7</v>
      </c>
      <c r="L8" s="17" t="s">
        <v>30</v>
      </c>
    </row>
    <row r="9" ht="167.25" customHeight="1">
      <c r="A9" s="35" t="s">
        <v>31</v>
      </c>
      <c r="B9" s="36" t="s">
        <v>32</v>
      </c>
      <c r="C9" s="34" t="s">
        <v>33</v>
      </c>
      <c r="D9" s="26">
        <v>2.8E7</v>
      </c>
      <c r="E9" s="27">
        <v>2.8E7</v>
      </c>
      <c r="F9" s="63"/>
      <c r="G9" s="23">
        <f t="shared" si="3"/>
        <v>0</v>
      </c>
      <c r="H9" s="23"/>
      <c r="I9" s="14" t="s">
        <v>34</v>
      </c>
      <c r="J9" s="24" t="s">
        <v>35</v>
      </c>
      <c r="K9" s="16">
        <f>150000000+N9</f>
        <v>375000000</v>
      </c>
      <c r="L9" s="14" t="s">
        <v>157</v>
      </c>
      <c r="N9" s="66">
        <f>45000000*5</f>
        <v>225000000</v>
      </c>
    </row>
    <row r="10" ht="104.25" customHeight="1">
      <c r="A10" s="35" t="s">
        <v>37</v>
      </c>
      <c r="B10" s="36" t="s">
        <v>38</v>
      </c>
      <c r="C10" s="34" t="s">
        <v>39</v>
      </c>
      <c r="D10" s="26">
        <v>1.0021625E8</v>
      </c>
      <c r="E10" s="27">
        <v>1.0021625E8</v>
      </c>
      <c r="F10" s="63"/>
      <c r="G10" s="23">
        <f t="shared" si="3"/>
        <v>0</v>
      </c>
      <c r="H10" s="23"/>
      <c r="I10" s="14" t="s">
        <v>20</v>
      </c>
      <c r="J10" s="24" t="s">
        <v>40</v>
      </c>
      <c r="K10" s="61">
        <v>8.43964298E8</v>
      </c>
      <c r="L10" s="17"/>
    </row>
    <row r="11" ht="102.0" customHeight="1">
      <c r="A11" s="28" t="s">
        <v>41</v>
      </c>
      <c r="B11" s="33" t="s">
        <v>42</v>
      </c>
      <c r="C11" s="34" t="s">
        <v>43</v>
      </c>
      <c r="D11" s="21">
        <f t="shared" ref="D11:E11" si="5">D12</f>
        <v>11614388202</v>
      </c>
      <c r="E11" s="22">
        <f t="shared" si="5"/>
        <v>12458352500</v>
      </c>
      <c r="F11" s="62"/>
      <c r="G11" s="23">
        <f t="shared" si="3"/>
        <v>843964298</v>
      </c>
      <c r="H11" s="23"/>
      <c r="I11" s="14" t="s">
        <v>20</v>
      </c>
      <c r="J11" s="24" t="s">
        <v>44</v>
      </c>
      <c r="K11" s="61">
        <v>2.0E8</v>
      </c>
      <c r="L11" s="14" t="s">
        <v>45</v>
      </c>
    </row>
    <row r="12" ht="62.25" customHeight="1">
      <c r="A12" s="35" t="s">
        <v>40</v>
      </c>
      <c r="B12" s="36" t="s">
        <v>46</v>
      </c>
      <c r="C12" s="34" t="s">
        <v>47</v>
      </c>
      <c r="D12" s="26">
        <v>1.1614388202E10</v>
      </c>
      <c r="E12" s="27">
        <v>1.24583525E10</v>
      </c>
      <c r="F12" s="16">
        <v>8.43964298E8</v>
      </c>
      <c r="G12" s="23">
        <f t="shared" si="3"/>
        <v>843964298</v>
      </c>
      <c r="H12" s="23"/>
      <c r="I12" s="37" t="s">
        <v>48</v>
      </c>
      <c r="J12" s="3"/>
      <c r="K12" s="16">
        <f>SUM(K4:K11)</f>
        <v>36113964298</v>
      </c>
      <c r="L12" s="17"/>
    </row>
    <row r="13" ht="71.25" customHeight="1">
      <c r="A13" s="28" t="s">
        <v>49</v>
      </c>
      <c r="B13" s="38" t="s">
        <v>50</v>
      </c>
      <c r="C13" s="34" t="s">
        <v>51</v>
      </c>
      <c r="D13" s="21">
        <f t="shared" ref="D13:E13" si="6">SUM(D14:D17)</f>
        <v>498140620</v>
      </c>
      <c r="E13" s="22">
        <f t="shared" si="6"/>
        <v>498140620</v>
      </c>
      <c r="F13" s="62"/>
      <c r="G13" s="23">
        <f t="shared" si="3"/>
        <v>0</v>
      </c>
      <c r="H13" s="23"/>
    </row>
    <row r="14" ht="34.5" customHeight="1">
      <c r="A14" s="35" t="s">
        <v>52</v>
      </c>
      <c r="B14" s="36" t="s">
        <v>53</v>
      </c>
      <c r="C14" s="34" t="s">
        <v>54</v>
      </c>
      <c r="D14" s="26">
        <v>9.3548252E7</v>
      </c>
      <c r="E14" s="27">
        <v>9.3548252E7</v>
      </c>
      <c r="F14" s="63"/>
      <c r="G14" s="23">
        <f t="shared" si="3"/>
        <v>0</v>
      </c>
      <c r="H14" s="23"/>
    </row>
    <row r="15" ht="34.5" customHeight="1">
      <c r="A15" s="35" t="s">
        <v>55</v>
      </c>
      <c r="B15" s="36" t="s">
        <v>56</v>
      </c>
      <c r="C15" s="34" t="s">
        <v>57</v>
      </c>
      <c r="D15" s="26">
        <v>7476168.0</v>
      </c>
      <c r="E15" s="27">
        <v>7476168.0</v>
      </c>
      <c r="F15" s="63"/>
      <c r="G15" s="23">
        <f t="shared" si="3"/>
        <v>0</v>
      </c>
      <c r="H15" s="23"/>
    </row>
    <row r="16" ht="34.5" customHeight="1">
      <c r="A16" s="35" t="s">
        <v>58</v>
      </c>
      <c r="B16" s="36" t="s">
        <v>59</v>
      </c>
      <c r="C16" s="34" t="s">
        <v>60</v>
      </c>
      <c r="D16" s="26">
        <v>1.098412E8</v>
      </c>
      <c r="E16" s="27">
        <v>1.098412E8</v>
      </c>
      <c r="F16" s="63"/>
      <c r="G16" s="23">
        <f t="shared" si="3"/>
        <v>0</v>
      </c>
      <c r="H16" s="23"/>
    </row>
    <row r="17" ht="34.5" customHeight="1">
      <c r="A17" s="35" t="s">
        <v>61</v>
      </c>
      <c r="B17" s="39" t="s">
        <v>62</v>
      </c>
      <c r="C17" s="34" t="s">
        <v>63</v>
      </c>
      <c r="D17" s="26">
        <v>2.87275E8</v>
      </c>
      <c r="E17" s="27">
        <v>2.87275E8</v>
      </c>
      <c r="F17" s="63"/>
      <c r="G17" s="23">
        <f t="shared" si="3"/>
        <v>0</v>
      </c>
      <c r="H17" s="23"/>
    </row>
    <row r="18" ht="34.5" customHeight="1">
      <c r="A18" s="28" t="s">
        <v>64</v>
      </c>
      <c r="B18" s="38" t="s">
        <v>65</v>
      </c>
      <c r="C18" s="34" t="s">
        <v>66</v>
      </c>
      <c r="D18" s="21">
        <f t="shared" ref="D18:E18" si="7">SUM(D19:D20)</f>
        <v>6456364000</v>
      </c>
      <c r="E18" s="22">
        <f t="shared" si="7"/>
        <v>6456364000</v>
      </c>
      <c r="F18" s="62"/>
      <c r="G18" s="23">
        <f t="shared" si="3"/>
        <v>0</v>
      </c>
      <c r="H18" s="23"/>
    </row>
    <row r="19" ht="34.5" customHeight="1">
      <c r="A19" s="35" t="s">
        <v>67</v>
      </c>
      <c r="B19" s="36" t="s">
        <v>68</v>
      </c>
      <c r="C19" s="34" t="s">
        <v>69</v>
      </c>
      <c r="D19" s="26">
        <v>1.69524E8</v>
      </c>
      <c r="E19" s="27">
        <v>1.69524E8</v>
      </c>
      <c r="F19" s="63"/>
      <c r="G19" s="23">
        <f t="shared" si="3"/>
        <v>0</v>
      </c>
      <c r="H19" s="23"/>
    </row>
    <row r="20" ht="34.5" customHeight="1">
      <c r="A20" s="35" t="s">
        <v>70</v>
      </c>
      <c r="B20" s="36" t="s">
        <v>71</v>
      </c>
      <c r="C20" s="34" t="s">
        <v>72</v>
      </c>
      <c r="D20" s="26">
        <v>6.28684E9</v>
      </c>
      <c r="E20" s="27">
        <v>6.28684E9</v>
      </c>
      <c r="F20" s="63"/>
      <c r="G20" s="23">
        <f t="shared" si="3"/>
        <v>0</v>
      </c>
      <c r="H20" s="23"/>
    </row>
    <row r="21" ht="34.5" customHeight="1">
      <c r="A21" s="28" t="s">
        <v>73</v>
      </c>
      <c r="B21" s="29" t="s">
        <v>74</v>
      </c>
      <c r="C21" s="34" t="s">
        <v>75</v>
      </c>
      <c r="D21" s="21">
        <f t="shared" ref="D21:E21" si="8">SUM(D22:D24)</f>
        <v>671148695</v>
      </c>
      <c r="E21" s="22">
        <f t="shared" si="8"/>
        <v>871148695</v>
      </c>
      <c r="F21" s="62"/>
      <c r="G21" s="23">
        <f t="shared" si="3"/>
        <v>200000000</v>
      </c>
      <c r="H21" s="23"/>
    </row>
    <row r="22" ht="34.5" customHeight="1">
      <c r="A22" s="35" t="s">
        <v>76</v>
      </c>
      <c r="B22" s="36" t="s">
        <v>77</v>
      </c>
      <c r="C22" s="34" t="s">
        <v>78</v>
      </c>
      <c r="D22" s="26">
        <v>2.40688E7</v>
      </c>
      <c r="E22" s="27">
        <v>2.40688E7</v>
      </c>
      <c r="F22" s="63"/>
      <c r="G22" s="23">
        <f t="shared" si="3"/>
        <v>0</v>
      </c>
      <c r="H22" s="23"/>
    </row>
    <row r="23" ht="34.5" customHeight="1">
      <c r="A23" s="35" t="s">
        <v>44</v>
      </c>
      <c r="B23" s="36" t="s">
        <v>79</v>
      </c>
      <c r="C23" s="34" t="s">
        <v>80</v>
      </c>
      <c r="D23" s="26">
        <v>4.0E8</v>
      </c>
      <c r="E23" s="27">
        <v>6.0E8</v>
      </c>
      <c r="F23" s="16">
        <v>2.0E8</v>
      </c>
      <c r="G23" s="23">
        <f t="shared" si="3"/>
        <v>200000000</v>
      </c>
      <c r="H23" s="23"/>
    </row>
    <row r="24" ht="34.5" customHeight="1">
      <c r="A24" s="35" t="s">
        <v>81</v>
      </c>
      <c r="B24" s="36" t="s">
        <v>82</v>
      </c>
      <c r="C24" s="34" t="s">
        <v>83</v>
      </c>
      <c r="D24" s="26">
        <v>2.47079895E8</v>
      </c>
      <c r="E24" s="27">
        <v>2.47079895E8</v>
      </c>
      <c r="F24" s="63"/>
      <c r="G24" s="23">
        <f t="shared" si="3"/>
        <v>0</v>
      </c>
      <c r="H24" s="23"/>
    </row>
    <row r="25" ht="34.5" customHeight="1">
      <c r="A25" s="18" t="s">
        <v>10</v>
      </c>
      <c r="B25" s="29" t="s">
        <v>84</v>
      </c>
      <c r="C25" s="40">
        <v>0.64</v>
      </c>
      <c r="D25" s="21">
        <f t="shared" ref="D25:E25" si="9">D26</f>
        <v>969453300</v>
      </c>
      <c r="E25" s="22">
        <f t="shared" si="9"/>
        <v>1369453300</v>
      </c>
      <c r="F25" s="62"/>
      <c r="G25" s="23">
        <f t="shared" si="3"/>
        <v>400000000</v>
      </c>
      <c r="H25" s="23"/>
    </row>
    <row r="26" ht="34.5" customHeight="1">
      <c r="A26" s="18" t="s">
        <v>85</v>
      </c>
      <c r="B26" s="29" t="s">
        <v>86</v>
      </c>
      <c r="C26" s="20" t="s">
        <v>87</v>
      </c>
      <c r="D26" s="21">
        <f t="shared" ref="D26:E26" si="10">SUM(D27:D28)</f>
        <v>969453300</v>
      </c>
      <c r="E26" s="22">
        <f t="shared" si="10"/>
        <v>1369453300</v>
      </c>
      <c r="F26" s="62"/>
      <c r="G26" s="23">
        <f t="shared" si="3"/>
        <v>400000000</v>
      </c>
      <c r="H26" s="23"/>
    </row>
    <row r="27" ht="34.5" customHeight="1">
      <c r="A27" s="36" t="s">
        <v>88</v>
      </c>
      <c r="B27" s="41" t="s">
        <v>89</v>
      </c>
      <c r="C27" s="20" t="s">
        <v>90</v>
      </c>
      <c r="D27" s="26">
        <v>1.16E8</v>
      </c>
      <c r="E27" s="27">
        <v>1.16E8</v>
      </c>
      <c r="F27" s="63"/>
      <c r="G27" s="23">
        <f t="shared" si="3"/>
        <v>0</v>
      </c>
      <c r="H27" s="23"/>
    </row>
    <row r="28" ht="34.5" customHeight="1">
      <c r="A28" s="42" t="s">
        <v>11</v>
      </c>
      <c r="B28" s="41" t="s">
        <v>91</v>
      </c>
      <c r="C28" s="20" t="s">
        <v>92</v>
      </c>
      <c r="D28" s="26">
        <v>8.534533E8</v>
      </c>
      <c r="E28" s="27">
        <v>1.2534533E9</v>
      </c>
      <c r="F28" s="16">
        <v>4.0E8</v>
      </c>
      <c r="G28" s="23">
        <f t="shared" si="3"/>
        <v>400000000</v>
      </c>
      <c r="H28" s="23"/>
    </row>
    <row r="29" ht="34.5" customHeight="1">
      <c r="A29" s="18" t="s">
        <v>14</v>
      </c>
      <c r="B29" s="29" t="s">
        <v>93</v>
      </c>
      <c r="C29" s="43" t="s">
        <v>94</v>
      </c>
      <c r="D29" s="31">
        <f t="shared" ref="D29:E29" si="11">D30</f>
        <v>6307903227</v>
      </c>
      <c r="E29" s="32">
        <f t="shared" si="11"/>
        <v>12367903227</v>
      </c>
      <c r="F29" s="65"/>
      <c r="G29" s="23">
        <f t="shared" si="3"/>
        <v>6060000000</v>
      </c>
      <c r="H29" s="23"/>
    </row>
    <row r="30" ht="34.5" customHeight="1">
      <c r="A30" s="18" t="s">
        <v>95</v>
      </c>
      <c r="B30" s="29" t="s">
        <v>96</v>
      </c>
      <c r="C30" s="44">
        <v>0.0042</v>
      </c>
      <c r="D30" s="21">
        <f t="shared" ref="D30:E30" si="12">SUM(D31:D33)</f>
        <v>6307903227</v>
      </c>
      <c r="E30" s="22">
        <f t="shared" si="12"/>
        <v>12367903227</v>
      </c>
      <c r="F30" s="62"/>
      <c r="G30" s="23">
        <f t="shared" si="3"/>
        <v>6060000000</v>
      </c>
      <c r="H30" s="23"/>
      <c r="J30" s="45">
        <v>6.253308153E9</v>
      </c>
    </row>
    <row r="31" ht="34.5" customHeight="1">
      <c r="A31" s="19" t="s">
        <v>15</v>
      </c>
      <c r="B31" s="46" t="s">
        <v>97</v>
      </c>
      <c r="C31" s="20" t="s">
        <v>98</v>
      </c>
      <c r="D31" s="26">
        <v>5.973308153E9</v>
      </c>
      <c r="E31" s="27">
        <v>6.333308153E9</v>
      </c>
      <c r="F31" s="16">
        <f>K5</f>
        <v>880000000</v>
      </c>
      <c r="G31" s="23">
        <f t="shared" si="3"/>
        <v>360000000</v>
      </c>
      <c r="H31" s="23"/>
      <c r="I31" s="45">
        <v>2.8E8</v>
      </c>
      <c r="J31" s="23">
        <f>D31+I31</f>
        <v>6253308153</v>
      </c>
    </row>
    <row r="32" ht="34.5" customHeight="1">
      <c r="A32" s="19" t="s">
        <v>18</v>
      </c>
      <c r="B32" s="46" t="s">
        <v>99</v>
      </c>
      <c r="C32" s="20" t="s">
        <v>100</v>
      </c>
      <c r="D32" s="26">
        <v>2.32188074E8</v>
      </c>
      <c r="E32" s="27">
        <v>5.932188074E9</v>
      </c>
      <c r="F32" s="16">
        <f>2500000000+1600000000+1600000000</f>
        <v>5700000000</v>
      </c>
      <c r="G32" s="23">
        <f t="shared" si="3"/>
        <v>5700000000</v>
      </c>
      <c r="H32" s="23"/>
    </row>
    <row r="33" ht="34.5" customHeight="1">
      <c r="A33" s="19" t="s">
        <v>101</v>
      </c>
      <c r="B33" s="46" t="s">
        <v>102</v>
      </c>
      <c r="C33" s="20" t="s">
        <v>103</v>
      </c>
      <c r="D33" s="26">
        <v>1.02407E8</v>
      </c>
      <c r="E33" s="27">
        <v>1.02407E8</v>
      </c>
      <c r="F33" s="63"/>
      <c r="G33" s="23">
        <f t="shared" si="3"/>
        <v>0</v>
      </c>
      <c r="H33" s="23"/>
    </row>
    <row r="34" ht="34.5" customHeight="1">
      <c r="A34" s="18" t="s">
        <v>104</v>
      </c>
      <c r="B34" s="33" t="s">
        <v>105</v>
      </c>
      <c r="C34" s="40">
        <v>0.66</v>
      </c>
      <c r="D34" s="31">
        <f t="shared" ref="D34:E34" si="13">D35</f>
        <v>116000000</v>
      </c>
      <c r="E34" s="32">
        <f t="shared" si="13"/>
        <v>116000000</v>
      </c>
      <c r="F34" s="65"/>
      <c r="G34" s="23">
        <f t="shared" si="3"/>
        <v>0</v>
      </c>
      <c r="H34" s="23"/>
    </row>
    <row r="35" ht="34.5" customHeight="1">
      <c r="A35" s="18" t="s">
        <v>106</v>
      </c>
      <c r="B35" s="33" t="s">
        <v>107</v>
      </c>
      <c r="C35" s="20" t="s">
        <v>108</v>
      </c>
      <c r="D35" s="21">
        <f t="shared" ref="D35:E35" si="14">D36</f>
        <v>116000000</v>
      </c>
      <c r="E35" s="22">
        <f t="shared" si="14"/>
        <v>116000000</v>
      </c>
      <c r="F35" s="62"/>
      <c r="G35" s="23">
        <f t="shared" si="3"/>
        <v>0</v>
      </c>
      <c r="H35" s="23"/>
    </row>
    <row r="36" ht="34.5" customHeight="1">
      <c r="A36" s="36" t="s">
        <v>109</v>
      </c>
      <c r="B36" s="36" t="s">
        <v>110</v>
      </c>
      <c r="C36" s="20" t="s">
        <v>111</v>
      </c>
      <c r="D36" s="26">
        <v>1.16E8</v>
      </c>
      <c r="E36" s="27">
        <v>1.16E8</v>
      </c>
      <c r="F36" s="63"/>
      <c r="G36" s="23">
        <f t="shared" si="3"/>
        <v>0</v>
      </c>
      <c r="H36" s="23"/>
    </row>
    <row r="37" ht="34.5" customHeight="1">
      <c r="A37" s="18" t="s">
        <v>28</v>
      </c>
      <c r="B37" s="29" t="s">
        <v>112</v>
      </c>
      <c r="C37" s="47">
        <v>0.24</v>
      </c>
      <c r="D37" s="21">
        <f t="shared" ref="D37:E37" si="15">D38</f>
        <v>96520100</v>
      </c>
      <c r="E37" s="22">
        <f t="shared" si="15"/>
        <v>111520100</v>
      </c>
      <c r="F37" s="62"/>
      <c r="G37" s="23">
        <f t="shared" si="3"/>
        <v>15000000</v>
      </c>
      <c r="H37" s="23"/>
    </row>
    <row r="38" ht="34.5" customHeight="1">
      <c r="A38" s="18" t="s">
        <v>113</v>
      </c>
      <c r="B38" s="48" t="s">
        <v>114</v>
      </c>
      <c r="C38" s="20" t="s">
        <v>115</v>
      </c>
      <c r="D38" s="21">
        <f t="shared" ref="D38:E38" si="16">SUM(D39)</f>
        <v>96520100</v>
      </c>
      <c r="E38" s="22">
        <f t="shared" si="16"/>
        <v>111520100</v>
      </c>
      <c r="F38" s="62"/>
      <c r="G38" s="23">
        <f t="shared" si="3"/>
        <v>15000000</v>
      </c>
      <c r="H38" s="23"/>
    </row>
    <row r="39" ht="34.5" customHeight="1">
      <c r="A39" s="46" t="s">
        <v>29</v>
      </c>
      <c r="B39" s="46" t="s">
        <v>116</v>
      </c>
      <c r="C39" s="20" t="s">
        <v>115</v>
      </c>
      <c r="D39" s="26">
        <v>9.65201E7</v>
      </c>
      <c r="E39" s="27">
        <v>1.115201E8</v>
      </c>
      <c r="F39" s="16">
        <v>1.5E7</v>
      </c>
      <c r="G39" s="23">
        <f t="shared" si="3"/>
        <v>15000000</v>
      </c>
      <c r="H39" s="23"/>
    </row>
    <row r="40" ht="34.5" customHeight="1">
      <c r="A40" s="18" t="s">
        <v>34</v>
      </c>
      <c r="B40" s="33" t="s">
        <v>117</v>
      </c>
      <c r="C40" s="47">
        <v>0.63</v>
      </c>
      <c r="D40" s="49">
        <f t="shared" ref="D40:E40" si="17">D41</f>
        <v>299890200</v>
      </c>
      <c r="E40" s="50">
        <f t="shared" si="17"/>
        <v>299890200</v>
      </c>
      <c r="F40" s="67"/>
      <c r="G40" s="23">
        <f t="shared" si="3"/>
        <v>0</v>
      </c>
      <c r="H40" s="23"/>
    </row>
    <row r="41" ht="34.5" customHeight="1">
      <c r="A41" s="18" t="s">
        <v>118</v>
      </c>
      <c r="B41" s="33" t="s">
        <v>119</v>
      </c>
      <c r="C41" s="51" t="s">
        <v>120</v>
      </c>
      <c r="D41" s="52">
        <f t="shared" ref="D41:E41" si="18">D42</f>
        <v>299890200</v>
      </c>
      <c r="E41" s="53">
        <f t="shared" si="18"/>
        <v>299890200</v>
      </c>
      <c r="F41" s="68"/>
      <c r="G41" s="23">
        <f t="shared" si="3"/>
        <v>0</v>
      </c>
      <c r="H41" s="23"/>
    </row>
    <row r="42" ht="34.5" customHeight="1">
      <c r="A42" s="36" t="s">
        <v>35</v>
      </c>
      <c r="B42" s="36" t="s">
        <v>121</v>
      </c>
      <c r="C42" s="20" t="s">
        <v>122</v>
      </c>
      <c r="D42" s="26">
        <v>2.998902E8</v>
      </c>
      <c r="E42" s="27">
        <v>2.998902E8</v>
      </c>
      <c r="F42" s="16">
        <f>K9</f>
        <v>375000000</v>
      </c>
      <c r="G42" s="23">
        <f t="shared" si="3"/>
        <v>0</v>
      </c>
      <c r="H42" s="23"/>
    </row>
    <row r="43" ht="34.5" customHeight="1">
      <c r="A43" s="18" t="s">
        <v>123</v>
      </c>
      <c r="B43" s="33" t="s">
        <v>124</v>
      </c>
      <c r="C43" s="40" t="s">
        <v>125</v>
      </c>
      <c r="D43" s="31">
        <f t="shared" ref="D43:E43" si="19">D44</f>
        <v>207000000</v>
      </c>
      <c r="E43" s="32">
        <f t="shared" si="19"/>
        <v>207000000</v>
      </c>
      <c r="F43" s="65"/>
      <c r="G43" s="23">
        <f t="shared" si="3"/>
        <v>0</v>
      </c>
      <c r="H43" s="23"/>
    </row>
    <row r="44" ht="34.5" customHeight="1">
      <c r="A44" s="18" t="s">
        <v>126</v>
      </c>
      <c r="B44" s="33" t="s">
        <v>127</v>
      </c>
      <c r="C44" s="20" t="s">
        <v>128</v>
      </c>
      <c r="D44" s="21">
        <f t="shared" ref="D44:E44" si="20">SUM(D45+D46)</f>
        <v>207000000</v>
      </c>
      <c r="E44" s="22">
        <f t="shared" si="20"/>
        <v>207000000</v>
      </c>
      <c r="F44" s="62"/>
      <c r="G44" s="23">
        <f t="shared" si="3"/>
        <v>0</v>
      </c>
      <c r="H44" s="23"/>
    </row>
    <row r="45" ht="34.5" customHeight="1">
      <c r="A45" s="19" t="s">
        <v>129</v>
      </c>
      <c r="B45" s="36" t="s">
        <v>130</v>
      </c>
      <c r="C45" s="20" t="s">
        <v>131</v>
      </c>
      <c r="D45" s="54">
        <v>8.2E7</v>
      </c>
      <c r="E45" s="55">
        <v>8.2E7</v>
      </c>
      <c r="F45" s="69"/>
      <c r="G45" s="23">
        <f t="shared" si="3"/>
        <v>0</v>
      </c>
      <c r="H45" s="23"/>
    </row>
    <row r="46" ht="34.5" customHeight="1">
      <c r="A46" s="56" t="s">
        <v>132</v>
      </c>
      <c r="B46" s="46" t="s">
        <v>133</v>
      </c>
      <c r="C46" s="20" t="s">
        <v>134</v>
      </c>
      <c r="D46" s="54">
        <v>1.25E8</v>
      </c>
      <c r="E46" s="55">
        <v>1.25E8</v>
      </c>
      <c r="F46" s="69"/>
      <c r="G46" s="23">
        <f t="shared" si="3"/>
        <v>0</v>
      </c>
      <c r="H46" s="23"/>
    </row>
    <row r="47" ht="34.5" customHeight="1">
      <c r="A47" s="18" t="s">
        <v>22</v>
      </c>
      <c r="B47" s="29" t="s">
        <v>135</v>
      </c>
      <c r="C47" s="29" t="s">
        <v>136</v>
      </c>
      <c r="D47" s="21">
        <f t="shared" ref="D47:E47" si="21">D48</f>
        <v>16536305406</v>
      </c>
      <c r="E47" s="22">
        <f t="shared" si="21"/>
        <v>42254330406</v>
      </c>
      <c r="F47" s="62"/>
      <c r="G47" s="23">
        <f t="shared" si="3"/>
        <v>25718025000</v>
      </c>
      <c r="H47" s="23"/>
    </row>
    <row r="48" ht="34.5" customHeight="1">
      <c r="A48" s="18" t="s">
        <v>137</v>
      </c>
      <c r="B48" s="29" t="s">
        <v>138</v>
      </c>
      <c r="C48" s="44">
        <v>0.7744</v>
      </c>
      <c r="D48" s="21">
        <f>D49+D50+D51+D52+D53+D54</f>
        <v>16536305406</v>
      </c>
      <c r="E48" s="22">
        <f>SUM(E49:E54)</f>
        <v>42254330406</v>
      </c>
      <c r="F48" s="62"/>
      <c r="G48" s="23">
        <f t="shared" si="3"/>
        <v>25718025000</v>
      </c>
      <c r="H48" s="23"/>
    </row>
    <row r="49" ht="34.5" customHeight="1">
      <c r="A49" s="19" t="s">
        <v>139</v>
      </c>
      <c r="B49" s="46" t="s">
        <v>140</v>
      </c>
      <c r="C49" s="20" t="s">
        <v>141</v>
      </c>
      <c r="D49" s="26">
        <v>3.58665136E8</v>
      </c>
      <c r="E49" s="27">
        <v>3.58665136E8</v>
      </c>
      <c r="F49" s="63"/>
      <c r="G49" s="23">
        <f t="shared" si="3"/>
        <v>0</v>
      </c>
      <c r="H49" s="23"/>
    </row>
    <row r="50" ht="34.5" customHeight="1">
      <c r="A50" s="46" t="s">
        <v>23</v>
      </c>
      <c r="B50" s="57" t="s">
        <v>142</v>
      </c>
      <c r="C50" s="20" t="s">
        <v>143</v>
      </c>
      <c r="D50" s="26">
        <v>1.8527577E8</v>
      </c>
      <c r="E50" s="27">
        <v>2.538527577E10</v>
      </c>
      <c r="F50" s="16">
        <f>25200000000-1800000000+700000000+3600000000</f>
        <v>27700000000</v>
      </c>
      <c r="G50" s="23">
        <f t="shared" si="3"/>
        <v>25200000000</v>
      </c>
      <c r="H50" s="23"/>
    </row>
    <row r="51" ht="34.5" customHeight="1">
      <c r="A51" s="46" t="s">
        <v>144</v>
      </c>
      <c r="B51" s="46" t="s">
        <v>145</v>
      </c>
      <c r="C51" s="20" t="s">
        <v>146</v>
      </c>
      <c r="D51" s="26">
        <v>2.8836851E9</v>
      </c>
      <c r="E51" s="27">
        <v>2.8836851E9</v>
      </c>
      <c r="F51" s="63"/>
      <c r="G51" s="23">
        <f t="shared" si="3"/>
        <v>0</v>
      </c>
      <c r="H51" s="23"/>
    </row>
    <row r="52" ht="34.5" customHeight="1">
      <c r="A52" s="46" t="s">
        <v>147</v>
      </c>
      <c r="B52" s="58" t="s">
        <v>148</v>
      </c>
      <c r="C52" s="59">
        <v>0.589</v>
      </c>
      <c r="D52" s="26">
        <v>5.1337859E9</v>
      </c>
      <c r="E52" s="27">
        <v>5.1337859E9</v>
      </c>
      <c r="F52" s="63"/>
      <c r="G52" s="23">
        <f t="shared" si="3"/>
        <v>0</v>
      </c>
      <c r="H52" s="23"/>
    </row>
    <row r="53" ht="34.5" customHeight="1">
      <c r="A53" s="46" t="s">
        <v>149</v>
      </c>
      <c r="B53" s="46" t="s">
        <v>150</v>
      </c>
      <c r="C53" s="20" t="s">
        <v>151</v>
      </c>
      <c r="D53" s="26">
        <v>1.929185E8</v>
      </c>
      <c r="E53" s="27">
        <v>1.929185E8</v>
      </c>
      <c r="F53" s="63"/>
      <c r="G53" s="23">
        <f t="shared" si="3"/>
        <v>0</v>
      </c>
      <c r="H53" s="23"/>
    </row>
    <row r="54" ht="34.5" customHeight="1">
      <c r="A54" s="46" t="s">
        <v>152</v>
      </c>
      <c r="B54" s="46" t="s">
        <v>153</v>
      </c>
      <c r="C54" s="60" t="s">
        <v>154</v>
      </c>
      <c r="D54" s="26">
        <v>7.781975E9</v>
      </c>
      <c r="E54" s="27">
        <v>8.3E9</v>
      </c>
      <c r="F54" s="63"/>
      <c r="G54" s="23">
        <f t="shared" si="3"/>
        <v>518025000</v>
      </c>
      <c r="H54" s="23"/>
    </row>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5">
    <mergeCell ref="A1:A2"/>
    <mergeCell ref="B1:B2"/>
    <mergeCell ref="C1:D1"/>
    <mergeCell ref="A4:B4"/>
    <mergeCell ref="I12:J12"/>
  </mergeCells>
  <printOptions/>
  <pageMargins bottom="0.75" footer="0.0" header="0.0" left="0.7" right="0.7" top="0.75"/>
  <pageSetup orientation="landscape"/>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8.71"/>
    <col customWidth="1" min="2" max="2" width="52.57"/>
    <col customWidth="1" min="3" max="13" width="40.0"/>
    <col customWidth="1" min="14" max="15" width="20.71"/>
    <col customWidth="1" min="16" max="16" width="29.86"/>
    <col customWidth="1" min="17" max="17" width="42.71"/>
    <col customWidth="1" min="18" max="18" width="27.29"/>
    <col customWidth="1" min="19" max="19" width="38.57"/>
    <col customWidth="1" min="20" max="20" width="28.14"/>
    <col customWidth="1" min="21" max="21" width="33.14"/>
    <col customWidth="1" min="22" max="22" width="8.71"/>
    <col customWidth="1" min="23" max="23" width="58.29"/>
    <col customWidth="1" min="24" max="26" width="8.71"/>
  </cols>
  <sheetData>
    <row r="1" ht="26.25" customHeight="1">
      <c r="A1" s="70" t="s">
        <v>158</v>
      </c>
      <c r="B1" s="70" t="s">
        <v>159</v>
      </c>
      <c r="C1" s="71" t="s">
        <v>160</v>
      </c>
      <c r="D1" s="71" t="s">
        <v>161</v>
      </c>
      <c r="E1" s="71" t="s">
        <v>162</v>
      </c>
      <c r="F1" s="72" t="s">
        <v>161</v>
      </c>
      <c r="G1" s="73"/>
      <c r="H1" s="73"/>
      <c r="I1" s="73"/>
      <c r="J1" s="73"/>
      <c r="K1" s="73"/>
      <c r="L1" s="73"/>
      <c r="M1" s="74"/>
      <c r="T1" s="66"/>
    </row>
    <row r="2" ht="30.0" customHeight="1">
      <c r="A2" s="75"/>
      <c r="B2" s="75"/>
      <c r="C2" s="76"/>
      <c r="D2" s="76"/>
      <c r="E2" s="76"/>
      <c r="F2" s="77" t="s">
        <v>163</v>
      </c>
      <c r="G2" s="78"/>
      <c r="H2" s="77" t="s">
        <v>164</v>
      </c>
      <c r="I2" s="78"/>
      <c r="J2" s="77" t="s">
        <v>165</v>
      </c>
      <c r="K2" s="78"/>
      <c r="L2" s="77" t="s">
        <v>166</v>
      </c>
      <c r="M2" s="78"/>
      <c r="N2" s="79" t="s">
        <v>162</v>
      </c>
      <c r="O2" s="79" t="s">
        <v>167</v>
      </c>
      <c r="P2" s="79" t="s">
        <v>168</v>
      </c>
      <c r="Q2" s="79" t="s">
        <v>169</v>
      </c>
      <c r="R2" s="72" t="s">
        <v>170</v>
      </c>
      <c r="S2" s="74"/>
      <c r="T2" s="80"/>
      <c r="U2" s="79" t="s">
        <v>171</v>
      </c>
    </row>
    <row r="3" ht="30.0" customHeight="1">
      <c r="A3" s="81"/>
      <c r="B3" s="81"/>
      <c r="C3" s="82"/>
      <c r="D3" s="82"/>
      <c r="E3" s="82"/>
      <c r="F3" s="83" t="s">
        <v>172</v>
      </c>
      <c r="G3" s="83" t="s">
        <v>173</v>
      </c>
      <c r="H3" s="83" t="s">
        <v>172</v>
      </c>
      <c r="I3" s="83" t="s">
        <v>173</v>
      </c>
      <c r="J3" s="83" t="s">
        <v>172</v>
      </c>
      <c r="K3" s="83" t="s">
        <v>173</v>
      </c>
      <c r="L3" s="83" t="s">
        <v>172</v>
      </c>
      <c r="M3" s="83" t="s">
        <v>173</v>
      </c>
      <c r="N3" s="84"/>
      <c r="O3" s="84"/>
      <c r="P3" s="84"/>
      <c r="Q3" s="84"/>
      <c r="R3" s="85" t="s">
        <v>174</v>
      </c>
      <c r="S3" s="85" t="s">
        <v>175</v>
      </c>
      <c r="T3" s="86"/>
      <c r="U3" s="84"/>
    </row>
    <row r="4" ht="30.0" customHeight="1">
      <c r="A4" s="87"/>
      <c r="B4" s="87" t="s">
        <v>9</v>
      </c>
      <c r="C4" s="87"/>
      <c r="D4" s="87"/>
      <c r="E4" s="87"/>
      <c r="F4" s="87"/>
      <c r="G4" s="87"/>
      <c r="H4" s="87"/>
      <c r="I4" s="87"/>
      <c r="J4" s="87"/>
      <c r="K4" s="87"/>
      <c r="L4" s="87"/>
      <c r="M4" s="87"/>
      <c r="N4" s="88"/>
      <c r="O4" s="89" t="s">
        <v>176</v>
      </c>
      <c r="P4" s="90">
        <v>4.390133E10</v>
      </c>
      <c r="Q4" s="88"/>
      <c r="R4" s="90">
        <f>SUM(R6:R33)+SUM(R37:R49)+SUM(R51)+SUM(R56:R102)</f>
        <v>29094964298</v>
      </c>
      <c r="S4" s="88"/>
      <c r="T4" s="91"/>
      <c r="U4" s="90">
        <f>P4+R4</f>
        <v>72996294298</v>
      </c>
      <c r="W4" s="66"/>
    </row>
    <row r="5" ht="30.0" customHeight="1">
      <c r="A5" s="92"/>
      <c r="B5" s="92" t="s">
        <v>20</v>
      </c>
      <c r="C5" s="92"/>
      <c r="D5" s="92"/>
      <c r="E5" s="92"/>
      <c r="F5" s="92"/>
      <c r="G5" s="92"/>
      <c r="H5" s="92"/>
      <c r="I5" s="92"/>
      <c r="J5" s="92"/>
      <c r="K5" s="92"/>
      <c r="L5" s="92"/>
      <c r="M5" s="92"/>
      <c r="N5" s="93"/>
      <c r="O5" s="93"/>
      <c r="P5" s="94">
        <v>1.9368257767E10</v>
      </c>
      <c r="Q5" s="93"/>
      <c r="R5" s="93"/>
      <c r="S5" s="93"/>
      <c r="T5" s="95"/>
      <c r="U5" s="93"/>
    </row>
    <row r="6" ht="30.0" customHeight="1">
      <c r="A6" s="96">
        <v>1.0</v>
      </c>
      <c r="B6" s="97" t="s">
        <v>31</v>
      </c>
      <c r="C6" s="97" t="s">
        <v>32</v>
      </c>
      <c r="D6" s="97" t="s">
        <v>177</v>
      </c>
      <c r="E6" s="98" t="s">
        <v>178</v>
      </c>
      <c r="F6" s="97"/>
      <c r="G6" s="97"/>
      <c r="H6" s="97"/>
      <c r="I6" s="97"/>
      <c r="J6" s="97"/>
      <c r="K6" s="97"/>
      <c r="L6" s="97"/>
      <c r="M6" s="97"/>
      <c r="N6" s="99" t="s">
        <v>179</v>
      </c>
      <c r="O6" s="100">
        <v>3.0</v>
      </c>
      <c r="P6" s="101">
        <v>2.8E7</v>
      </c>
      <c r="Q6" s="97" t="s">
        <v>180</v>
      </c>
      <c r="R6" s="97"/>
      <c r="S6" s="97"/>
      <c r="T6" s="102"/>
      <c r="U6" s="97"/>
    </row>
    <row r="7" ht="30.0" customHeight="1">
      <c r="A7" s="103"/>
      <c r="B7" s="4"/>
      <c r="C7" s="4"/>
      <c r="D7" s="104" t="s">
        <v>181</v>
      </c>
      <c r="E7" s="98" t="s">
        <v>178</v>
      </c>
      <c r="F7" s="104"/>
      <c r="G7" s="104"/>
      <c r="H7" s="104"/>
      <c r="I7" s="104"/>
      <c r="J7" s="104"/>
      <c r="K7" s="104"/>
      <c r="L7" s="104"/>
      <c r="M7" s="104"/>
      <c r="N7" s="4"/>
      <c r="O7" s="4"/>
      <c r="P7" s="4"/>
      <c r="Q7" s="104" t="s">
        <v>182</v>
      </c>
      <c r="R7" s="4"/>
      <c r="S7" s="4"/>
      <c r="T7" s="105"/>
      <c r="U7" s="4"/>
    </row>
    <row r="8" ht="56.25" customHeight="1">
      <c r="A8" s="45">
        <v>2.0</v>
      </c>
      <c r="B8" s="98" t="s">
        <v>37</v>
      </c>
      <c r="C8" s="98" t="s">
        <v>38</v>
      </c>
      <c r="D8" s="98" t="s">
        <v>177</v>
      </c>
      <c r="E8" s="98" t="s">
        <v>178</v>
      </c>
      <c r="F8" s="98"/>
      <c r="G8" s="98"/>
      <c r="H8" s="98"/>
      <c r="I8" s="98"/>
      <c r="J8" s="98"/>
      <c r="K8" s="98"/>
      <c r="L8" s="98"/>
      <c r="M8" s="98"/>
      <c r="N8" s="106" t="s">
        <v>183</v>
      </c>
      <c r="O8" s="107">
        <v>4.0</v>
      </c>
      <c r="P8" s="108">
        <v>1.0021625E8</v>
      </c>
      <c r="Q8" s="98" t="s">
        <v>184</v>
      </c>
      <c r="R8" s="109"/>
      <c r="S8" s="109"/>
      <c r="T8" s="110"/>
      <c r="U8" s="109"/>
    </row>
    <row r="9" ht="30.0" customHeight="1">
      <c r="A9" s="45">
        <v>3.0</v>
      </c>
      <c r="B9" s="97" t="s">
        <v>40</v>
      </c>
      <c r="C9" s="97" t="s">
        <v>185</v>
      </c>
      <c r="D9" s="97" t="s">
        <v>186</v>
      </c>
      <c r="E9" s="97" t="s">
        <v>187</v>
      </c>
      <c r="F9" s="97"/>
      <c r="G9" s="97"/>
      <c r="H9" s="97"/>
      <c r="I9" s="97"/>
      <c r="J9" s="97"/>
      <c r="K9" s="97"/>
      <c r="L9" s="97"/>
      <c r="M9" s="97"/>
      <c r="N9" s="99" t="s">
        <v>188</v>
      </c>
      <c r="O9" s="100">
        <v>110.0</v>
      </c>
      <c r="P9" s="101">
        <v>1.1614388202E10</v>
      </c>
      <c r="Q9" s="97" t="s">
        <v>189</v>
      </c>
      <c r="R9" s="101">
        <v>8.43964298E8</v>
      </c>
      <c r="S9" s="97" t="s">
        <v>190</v>
      </c>
      <c r="T9" s="102"/>
      <c r="U9" s="101">
        <f>P9+R9</f>
        <v>12458352500</v>
      </c>
    </row>
    <row r="10" ht="30.0" customHeight="1">
      <c r="A10" s="111">
        <v>4.0</v>
      </c>
      <c r="B10" s="97" t="s">
        <v>52</v>
      </c>
      <c r="C10" s="97" t="s">
        <v>191</v>
      </c>
      <c r="D10" s="98" t="s">
        <v>192</v>
      </c>
      <c r="E10" s="98" t="s">
        <v>193</v>
      </c>
      <c r="F10" s="98"/>
      <c r="G10" s="98"/>
      <c r="H10" s="98"/>
      <c r="I10" s="98"/>
      <c r="J10" s="98"/>
      <c r="K10" s="98"/>
      <c r="L10" s="98"/>
      <c r="M10" s="98"/>
      <c r="N10" s="106" t="s">
        <v>194</v>
      </c>
      <c r="O10" s="107">
        <v>14.0</v>
      </c>
      <c r="P10" s="108">
        <v>9.3548252E7</v>
      </c>
      <c r="Q10" s="98" t="s">
        <v>195</v>
      </c>
      <c r="R10" s="98"/>
      <c r="S10" s="98"/>
      <c r="T10" s="112"/>
      <c r="U10" s="98"/>
    </row>
    <row r="11" ht="30.0" customHeight="1">
      <c r="A11" s="103"/>
      <c r="B11" s="113"/>
      <c r="C11" s="113"/>
      <c r="D11" s="98" t="s">
        <v>196</v>
      </c>
      <c r="E11" s="98" t="s">
        <v>193</v>
      </c>
      <c r="F11" s="98"/>
      <c r="G11" s="98"/>
      <c r="H11" s="98"/>
      <c r="I11" s="98"/>
      <c r="J11" s="98"/>
      <c r="K11" s="98"/>
      <c r="L11" s="98"/>
      <c r="M11" s="98"/>
      <c r="N11" s="106"/>
      <c r="O11" s="107"/>
      <c r="P11" s="108"/>
      <c r="Q11" s="98"/>
      <c r="R11" s="98"/>
      <c r="S11" s="98"/>
      <c r="T11" s="112"/>
      <c r="U11" s="98"/>
    </row>
    <row r="12" ht="30.0" customHeight="1">
      <c r="A12" s="103"/>
      <c r="B12" s="4"/>
      <c r="C12" s="4"/>
      <c r="D12" s="97" t="s">
        <v>197</v>
      </c>
      <c r="E12" s="97" t="s">
        <v>193</v>
      </c>
      <c r="F12" s="98"/>
      <c r="G12" s="98"/>
      <c r="H12" s="98"/>
      <c r="I12" s="98"/>
      <c r="J12" s="98"/>
      <c r="K12" s="98"/>
      <c r="L12" s="98"/>
      <c r="M12" s="98"/>
      <c r="N12" s="106"/>
      <c r="O12" s="107"/>
      <c r="P12" s="108"/>
      <c r="Q12" s="98"/>
      <c r="R12" s="98"/>
      <c r="S12" s="98"/>
      <c r="T12" s="112"/>
      <c r="U12" s="98"/>
    </row>
    <row r="13" ht="30.0" customHeight="1">
      <c r="A13" s="45">
        <v>5.0</v>
      </c>
      <c r="B13" s="98" t="s">
        <v>55</v>
      </c>
      <c r="C13" s="114" t="s">
        <v>198</v>
      </c>
      <c r="D13" s="98" t="s">
        <v>55</v>
      </c>
      <c r="E13" s="98" t="s">
        <v>199</v>
      </c>
      <c r="F13" s="115"/>
      <c r="G13" s="98"/>
      <c r="H13" s="98"/>
      <c r="I13" s="98"/>
      <c r="J13" s="98"/>
      <c r="K13" s="98"/>
      <c r="L13" s="98"/>
      <c r="M13" s="98"/>
      <c r="N13" s="106" t="s">
        <v>194</v>
      </c>
      <c r="O13" s="107">
        <v>1.0</v>
      </c>
      <c r="P13" s="108">
        <v>7476168.0</v>
      </c>
      <c r="Q13" s="98" t="s">
        <v>200</v>
      </c>
      <c r="R13" s="98"/>
      <c r="S13" s="98"/>
      <c r="T13" s="112"/>
      <c r="U13" s="98"/>
    </row>
    <row r="14" ht="30.0" customHeight="1">
      <c r="A14" s="111">
        <v>6.0</v>
      </c>
      <c r="B14" s="97" t="s">
        <v>201</v>
      </c>
      <c r="C14" s="97" t="s">
        <v>202</v>
      </c>
      <c r="D14" s="116" t="s">
        <v>203</v>
      </c>
      <c r="E14" s="116" t="s">
        <v>187</v>
      </c>
      <c r="F14" s="97"/>
      <c r="G14" s="97"/>
      <c r="H14" s="97"/>
      <c r="I14" s="97"/>
      <c r="J14" s="97"/>
      <c r="K14" s="97"/>
      <c r="L14" s="97"/>
      <c r="M14" s="97"/>
      <c r="N14" s="99" t="s">
        <v>204</v>
      </c>
      <c r="O14" s="100">
        <v>1.0</v>
      </c>
      <c r="P14" s="101">
        <v>2.87275E8</v>
      </c>
      <c r="Q14" s="97" t="s">
        <v>205</v>
      </c>
      <c r="R14" s="97"/>
      <c r="S14" s="97"/>
      <c r="T14" s="102"/>
      <c r="U14" s="97"/>
    </row>
    <row r="15" ht="30.0" customHeight="1">
      <c r="A15" s="103"/>
      <c r="B15" s="113"/>
      <c r="C15" s="113"/>
      <c r="D15" s="116" t="s">
        <v>206</v>
      </c>
      <c r="E15" s="116" t="s">
        <v>193</v>
      </c>
      <c r="F15" s="116"/>
      <c r="G15" s="116"/>
      <c r="H15" s="116"/>
      <c r="I15" s="116"/>
      <c r="J15" s="116"/>
      <c r="K15" s="116"/>
      <c r="L15" s="116"/>
      <c r="M15" s="116"/>
      <c r="N15" s="113"/>
      <c r="O15" s="113"/>
      <c r="P15" s="113"/>
      <c r="Q15" s="116" t="s">
        <v>207</v>
      </c>
      <c r="R15" s="113"/>
      <c r="S15" s="113"/>
      <c r="T15" s="117"/>
      <c r="U15" s="113"/>
    </row>
    <row r="16" ht="30.0" customHeight="1">
      <c r="A16" s="103"/>
      <c r="B16" s="113"/>
      <c r="C16" s="113"/>
      <c r="D16" s="116" t="s">
        <v>208</v>
      </c>
      <c r="E16" s="116" t="s">
        <v>187</v>
      </c>
      <c r="F16" s="116"/>
      <c r="G16" s="116"/>
      <c r="H16" s="116"/>
      <c r="I16" s="116"/>
      <c r="J16" s="116"/>
      <c r="K16" s="116"/>
      <c r="L16" s="116"/>
      <c r="M16" s="116"/>
      <c r="N16" s="113"/>
      <c r="O16" s="113"/>
      <c r="P16" s="113"/>
      <c r="Q16" s="116" t="s">
        <v>209</v>
      </c>
      <c r="R16" s="113"/>
      <c r="S16" s="113"/>
      <c r="T16" s="117"/>
      <c r="U16" s="113"/>
    </row>
    <row r="17" ht="30.0" customHeight="1">
      <c r="A17" s="103"/>
      <c r="B17" s="113"/>
      <c r="C17" s="113"/>
      <c r="D17" s="116" t="s">
        <v>210</v>
      </c>
      <c r="E17" s="116" t="s">
        <v>211</v>
      </c>
      <c r="F17" s="116"/>
      <c r="G17" s="116"/>
      <c r="H17" s="116"/>
      <c r="I17" s="116"/>
      <c r="J17" s="116"/>
      <c r="K17" s="116"/>
      <c r="L17" s="116"/>
      <c r="M17" s="116"/>
      <c r="N17" s="113"/>
      <c r="O17" s="113"/>
      <c r="P17" s="113"/>
      <c r="Q17" s="116" t="s">
        <v>212</v>
      </c>
      <c r="R17" s="113"/>
      <c r="S17" s="113"/>
      <c r="T17" s="117"/>
      <c r="U17" s="113"/>
    </row>
    <row r="18" ht="30.0" customHeight="1">
      <c r="A18" s="103"/>
      <c r="B18" s="113"/>
      <c r="C18" s="113"/>
      <c r="D18" s="116" t="s">
        <v>213</v>
      </c>
      <c r="E18" s="116" t="s">
        <v>193</v>
      </c>
      <c r="F18" s="104"/>
      <c r="G18" s="104"/>
      <c r="H18" s="104"/>
      <c r="I18" s="104"/>
      <c r="J18" s="104"/>
      <c r="K18" s="104"/>
      <c r="L18" s="104"/>
      <c r="M18" s="104"/>
      <c r="N18" s="4"/>
      <c r="O18" s="4"/>
      <c r="P18" s="4"/>
      <c r="Q18" s="104" t="s">
        <v>214</v>
      </c>
      <c r="R18" s="4"/>
      <c r="S18" s="4"/>
      <c r="T18" s="105"/>
      <c r="U18" s="4"/>
    </row>
    <row r="19" ht="44.25" customHeight="1">
      <c r="A19" s="118">
        <v>7.0</v>
      </c>
      <c r="B19" s="100" t="s">
        <v>67</v>
      </c>
      <c r="C19" s="100" t="s">
        <v>215</v>
      </c>
      <c r="D19" s="119" t="s">
        <v>216</v>
      </c>
      <c r="E19" s="98" t="s">
        <v>187</v>
      </c>
      <c r="F19" s="98"/>
      <c r="G19" s="98"/>
      <c r="H19" s="98"/>
      <c r="I19" s="98"/>
      <c r="J19" s="98"/>
      <c r="K19" s="98"/>
      <c r="L19" s="98"/>
      <c r="M19" s="98"/>
      <c r="N19" s="106" t="s">
        <v>217</v>
      </c>
      <c r="O19" s="107">
        <v>48.0</v>
      </c>
      <c r="P19" s="108">
        <v>1.69524E8</v>
      </c>
      <c r="Q19" s="98" t="s">
        <v>218</v>
      </c>
      <c r="R19" s="98"/>
      <c r="S19" s="98"/>
      <c r="T19" s="112"/>
      <c r="U19" s="98"/>
    </row>
    <row r="20" ht="30.0" customHeight="1">
      <c r="B20" s="113"/>
      <c r="C20" s="113"/>
      <c r="D20" s="119" t="s">
        <v>219</v>
      </c>
      <c r="E20" s="98" t="s">
        <v>187</v>
      </c>
      <c r="F20" s="97"/>
      <c r="G20" s="97"/>
      <c r="H20" s="97"/>
      <c r="I20" s="97"/>
      <c r="J20" s="97"/>
      <c r="K20" s="97"/>
      <c r="L20" s="97"/>
      <c r="M20" s="97"/>
      <c r="N20" s="99"/>
      <c r="O20" s="100"/>
      <c r="P20" s="101"/>
      <c r="Q20" s="97"/>
      <c r="R20" s="97"/>
      <c r="S20" s="97"/>
      <c r="T20" s="102"/>
      <c r="U20" s="97"/>
    </row>
    <row r="21" ht="24.0" customHeight="1">
      <c r="B21" s="113"/>
      <c r="C21" s="113"/>
      <c r="D21" s="119" t="s">
        <v>220</v>
      </c>
      <c r="E21" s="98" t="s">
        <v>187</v>
      </c>
      <c r="F21" s="97"/>
      <c r="G21" s="97"/>
      <c r="H21" s="97"/>
      <c r="I21" s="97"/>
      <c r="J21" s="97"/>
      <c r="K21" s="97"/>
      <c r="L21" s="97"/>
      <c r="M21" s="97"/>
      <c r="N21" s="99"/>
      <c r="O21" s="100"/>
      <c r="P21" s="101"/>
      <c r="Q21" s="97"/>
      <c r="R21" s="97"/>
      <c r="S21" s="97"/>
      <c r="T21" s="102"/>
      <c r="U21" s="97"/>
    </row>
    <row r="22" ht="18.75" customHeight="1">
      <c r="B22" s="4"/>
      <c r="C22" s="4"/>
      <c r="D22" s="119" t="s">
        <v>221</v>
      </c>
      <c r="E22" s="98" t="s">
        <v>187</v>
      </c>
      <c r="F22" s="97"/>
      <c r="G22" s="97"/>
      <c r="H22" s="97"/>
      <c r="I22" s="97"/>
      <c r="J22" s="97"/>
      <c r="K22" s="97"/>
      <c r="L22" s="97"/>
      <c r="M22" s="97"/>
      <c r="N22" s="99"/>
      <c r="O22" s="100"/>
      <c r="P22" s="101"/>
      <c r="Q22" s="97"/>
      <c r="R22" s="97"/>
      <c r="S22" s="97"/>
      <c r="T22" s="102"/>
      <c r="U22" s="97"/>
    </row>
    <row r="23" ht="56.25" customHeight="1">
      <c r="A23" s="111">
        <v>8.0</v>
      </c>
      <c r="B23" s="97" t="s">
        <v>70</v>
      </c>
      <c r="C23" s="97" t="s">
        <v>222</v>
      </c>
      <c r="D23" s="119" t="s">
        <v>223</v>
      </c>
      <c r="E23" s="97" t="s">
        <v>187</v>
      </c>
      <c r="F23" s="97"/>
      <c r="G23" s="97"/>
      <c r="H23" s="97"/>
      <c r="I23" s="97"/>
      <c r="J23" s="97"/>
      <c r="K23" s="97"/>
      <c r="L23" s="97"/>
      <c r="M23" s="97"/>
      <c r="N23" s="99" t="s">
        <v>217</v>
      </c>
      <c r="O23" s="100">
        <v>84.0</v>
      </c>
      <c r="P23" s="101">
        <v>6.28684E9</v>
      </c>
      <c r="Q23" s="97" t="s">
        <v>224</v>
      </c>
      <c r="R23" s="97"/>
      <c r="S23" s="97"/>
      <c r="T23" s="102"/>
      <c r="U23" s="97"/>
    </row>
    <row r="24" ht="30.0" customHeight="1">
      <c r="A24" s="103"/>
      <c r="B24" s="113"/>
      <c r="C24" s="113"/>
      <c r="D24" s="120" t="s">
        <v>225</v>
      </c>
      <c r="E24" s="97" t="s">
        <v>187</v>
      </c>
      <c r="F24" s="116"/>
      <c r="G24" s="116"/>
      <c r="H24" s="116"/>
      <c r="I24" s="116"/>
      <c r="J24" s="116"/>
      <c r="K24" s="116"/>
      <c r="L24" s="116"/>
      <c r="M24" s="116"/>
      <c r="N24" s="113"/>
      <c r="O24" s="113"/>
      <c r="P24" s="113"/>
      <c r="Q24" s="116"/>
      <c r="R24" s="113"/>
      <c r="S24" s="113"/>
      <c r="T24" s="117"/>
      <c r="U24" s="113"/>
    </row>
    <row r="25" ht="30.0" customHeight="1">
      <c r="A25" s="103"/>
      <c r="B25" s="113"/>
      <c r="C25" s="113"/>
      <c r="D25" s="121" t="s">
        <v>226</v>
      </c>
      <c r="E25" s="122" t="s">
        <v>187</v>
      </c>
      <c r="F25" s="104"/>
      <c r="G25" s="104"/>
      <c r="H25" s="104"/>
      <c r="I25" s="104"/>
      <c r="J25" s="104"/>
      <c r="K25" s="104"/>
      <c r="L25" s="104"/>
      <c r="M25" s="104"/>
      <c r="N25" s="4"/>
      <c r="O25" s="4"/>
      <c r="P25" s="4"/>
      <c r="Q25" s="104" t="s">
        <v>227</v>
      </c>
      <c r="R25" s="4"/>
      <c r="S25" s="4"/>
      <c r="T25" s="105"/>
      <c r="U25" s="4"/>
    </row>
    <row r="26" ht="30.0" customHeight="1">
      <c r="A26" s="103"/>
      <c r="B26" s="4"/>
      <c r="C26" s="4"/>
      <c r="D26" s="120" t="s">
        <v>228</v>
      </c>
      <c r="E26" s="122" t="s">
        <v>187</v>
      </c>
      <c r="F26" s="116"/>
      <c r="G26" s="116"/>
      <c r="H26" s="116"/>
      <c r="I26" s="116"/>
      <c r="J26" s="116"/>
      <c r="K26" s="116"/>
      <c r="L26" s="116"/>
      <c r="M26" s="116"/>
      <c r="N26" s="123"/>
      <c r="O26" s="124"/>
      <c r="P26" s="125"/>
      <c r="Q26" s="116"/>
      <c r="R26" s="116"/>
      <c r="S26" s="116"/>
      <c r="T26" s="117"/>
      <c r="U26" s="116"/>
    </row>
    <row r="27" ht="30.0" customHeight="1">
      <c r="A27" s="111">
        <v>9.0</v>
      </c>
      <c r="B27" s="116" t="s">
        <v>229</v>
      </c>
      <c r="C27" s="116" t="s">
        <v>230</v>
      </c>
      <c r="D27" s="97" t="s">
        <v>231</v>
      </c>
      <c r="E27" s="97" t="s">
        <v>187</v>
      </c>
      <c r="F27" s="97"/>
      <c r="G27" s="97"/>
      <c r="H27" s="97"/>
      <c r="I27" s="97"/>
      <c r="J27" s="97"/>
      <c r="K27" s="97"/>
      <c r="L27" s="97"/>
      <c r="M27" s="97"/>
      <c r="N27" s="99" t="s">
        <v>232</v>
      </c>
      <c r="O27" s="100">
        <v>127.0</v>
      </c>
      <c r="P27" s="101">
        <v>2.47079895E8</v>
      </c>
      <c r="Q27" s="97" t="s">
        <v>233</v>
      </c>
      <c r="R27" s="97"/>
      <c r="S27" s="97"/>
      <c r="T27" s="102"/>
      <c r="U27" s="97"/>
    </row>
    <row r="28" ht="30.0" customHeight="1">
      <c r="A28" s="103"/>
      <c r="B28" s="113"/>
      <c r="C28" s="113"/>
      <c r="D28" s="116" t="s">
        <v>234</v>
      </c>
      <c r="E28" s="116" t="s">
        <v>187</v>
      </c>
      <c r="F28" s="116"/>
      <c r="G28" s="116"/>
      <c r="H28" s="116"/>
      <c r="I28" s="116"/>
      <c r="J28" s="116"/>
      <c r="K28" s="116"/>
      <c r="L28" s="116"/>
      <c r="M28" s="116"/>
      <c r="N28" s="113"/>
      <c r="O28" s="113"/>
      <c r="P28" s="113"/>
      <c r="Q28" s="116" t="s">
        <v>235</v>
      </c>
      <c r="R28" s="113"/>
      <c r="S28" s="113"/>
      <c r="T28" s="117"/>
      <c r="U28" s="113"/>
    </row>
    <row r="29" ht="30.0" customHeight="1">
      <c r="A29" s="103"/>
      <c r="B29" s="4"/>
      <c r="C29" s="4"/>
      <c r="D29" s="104"/>
      <c r="E29" s="104"/>
      <c r="F29" s="104"/>
      <c r="G29" s="104"/>
      <c r="H29" s="104"/>
      <c r="I29" s="104"/>
      <c r="J29" s="104"/>
      <c r="K29" s="104"/>
      <c r="L29" s="104"/>
      <c r="M29" s="104"/>
      <c r="N29" s="4"/>
      <c r="O29" s="4"/>
      <c r="P29" s="4"/>
      <c r="Q29" s="104" t="s">
        <v>236</v>
      </c>
      <c r="R29" s="4"/>
      <c r="S29" s="4"/>
      <c r="T29" s="105"/>
      <c r="U29" s="4"/>
    </row>
    <row r="30" ht="30.0" customHeight="1">
      <c r="A30" s="45">
        <v>10.0</v>
      </c>
      <c r="B30" s="98" t="s">
        <v>76</v>
      </c>
      <c r="C30" s="98" t="s">
        <v>237</v>
      </c>
      <c r="D30" s="98" t="s">
        <v>238</v>
      </c>
      <c r="E30" s="98" t="s">
        <v>187</v>
      </c>
      <c r="F30" s="98"/>
      <c r="G30" s="98"/>
      <c r="H30" s="98"/>
      <c r="I30" s="98"/>
      <c r="J30" s="98"/>
      <c r="K30" s="98"/>
      <c r="L30" s="98"/>
      <c r="M30" s="98"/>
      <c r="N30" s="106" t="s">
        <v>232</v>
      </c>
      <c r="O30" s="107">
        <v>81.0</v>
      </c>
      <c r="P30" s="108">
        <v>2.40688E7</v>
      </c>
      <c r="Q30" s="98" t="s">
        <v>239</v>
      </c>
      <c r="R30" s="98"/>
      <c r="S30" s="98"/>
      <c r="T30" s="112"/>
      <c r="U30" s="98"/>
    </row>
    <row r="31" ht="30.0" customHeight="1">
      <c r="A31" s="111">
        <v>11.0</v>
      </c>
      <c r="B31" s="97" t="s">
        <v>44</v>
      </c>
      <c r="C31" s="97" t="s">
        <v>240</v>
      </c>
      <c r="D31" s="97" t="s">
        <v>241</v>
      </c>
      <c r="E31" s="97" t="s">
        <v>193</v>
      </c>
      <c r="F31" s="97"/>
      <c r="G31" s="97"/>
      <c r="H31" s="97"/>
      <c r="I31" s="97"/>
      <c r="J31" s="97"/>
      <c r="K31" s="97"/>
      <c r="L31" s="97"/>
      <c r="M31" s="97"/>
      <c r="N31" s="99" t="s">
        <v>232</v>
      </c>
      <c r="O31" s="100">
        <v>3.0</v>
      </c>
      <c r="P31" s="101">
        <v>4.0E8</v>
      </c>
      <c r="Q31" s="97" t="s">
        <v>242</v>
      </c>
      <c r="R31" s="101">
        <v>2.0E8</v>
      </c>
      <c r="S31" s="97" t="s">
        <v>243</v>
      </c>
      <c r="T31" s="102"/>
      <c r="U31" s="101">
        <f>R31+P31</f>
        <v>600000000</v>
      </c>
    </row>
    <row r="32" ht="30.0" customHeight="1">
      <c r="A32" s="103"/>
      <c r="B32" s="113"/>
      <c r="C32" s="113"/>
      <c r="D32" s="116" t="s">
        <v>244</v>
      </c>
      <c r="E32" s="116" t="s">
        <v>193</v>
      </c>
      <c r="F32" s="116"/>
      <c r="G32" s="116"/>
      <c r="H32" s="116"/>
      <c r="I32" s="116"/>
      <c r="J32" s="116"/>
      <c r="K32" s="116"/>
      <c r="L32" s="116"/>
      <c r="M32" s="116"/>
      <c r="N32" s="113"/>
      <c r="O32" s="113"/>
      <c r="P32" s="113"/>
      <c r="Q32" s="116" t="s">
        <v>245</v>
      </c>
      <c r="R32" s="113"/>
      <c r="S32" s="116" t="s">
        <v>246</v>
      </c>
      <c r="T32" s="117"/>
      <c r="U32" s="113"/>
    </row>
    <row r="33" ht="30.0" customHeight="1">
      <c r="A33" s="103"/>
      <c r="B33" s="113"/>
      <c r="C33" s="113"/>
      <c r="D33" s="116" t="s">
        <v>247</v>
      </c>
      <c r="E33" s="116" t="s">
        <v>193</v>
      </c>
      <c r="F33" s="116"/>
      <c r="G33" s="116"/>
      <c r="H33" s="116"/>
      <c r="I33" s="116"/>
      <c r="J33" s="116"/>
      <c r="K33" s="116"/>
      <c r="L33" s="116"/>
      <c r="M33" s="116"/>
      <c r="N33" s="113"/>
      <c r="O33" s="113"/>
      <c r="P33" s="113"/>
      <c r="Q33" s="116" t="s">
        <v>248</v>
      </c>
      <c r="R33" s="113"/>
      <c r="S33" s="116" t="s">
        <v>249</v>
      </c>
      <c r="T33" s="117"/>
      <c r="U33" s="113"/>
    </row>
    <row r="34" ht="30.0" hidden="1" customHeight="1">
      <c r="B34" s="126" t="s">
        <v>159</v>
      </c>
      <c r="C34" s="126" t="s">
        <v>160</v>
      </c>
      <c r="D34" s="127"/>
      <c r="E34" s="127"/>
      <c r="F34" s="127"/>
      <c r="G34" s="127"/>
      <c r="H34" s="127"/>
      <c r="I34" s="127"/>
      <c r="J34" s="127"/>
      <c r="K34" s="127"/>
      <c r="L34" s="127"/>
      <c r="M34" s="127"/>
      <c r="N34" s="128" t="s">
        <v>162</v>
      </c>
      <c r="O34" s="126" t="s">
        <v>167</v>
      </c>
      <c r="P34" s="126" t="s">
        <v>168</v>
      </c>
      <c r="Q34" s="126" t="s">
        <v>169</v>
      </c>
      <c r="R34" s="129" t="s">
        <v>170</v>
      </c>
      <c r="S34" s="130"/>
      <c r="T34" s="131"/>
      <c r="U34" s="126" t="s">
        <v>171</v>
      </c>
    </row>
    <row r="35" ht="30.0" hidden="1" customHeight="1">
      <c r="B35" s="84"/>
      <c r="C35" s="84"/>
      <c r="D35" s="132"/>
      <c r="E35" s="132"/>
      <c r="F35" s="132"/>
      <c r="G35" s="132"/>
      <c r="H35" s="132"/>
      <c r="I35" s="132"/>
      <c r="J35" s="132"/>
      <c r="K35" s="132"/>
      <c r="L35" s="132"/>
      <c r="M35" s="132"/>
      <c r="N35" s="84"/>
      <c r="O35" s="84"/>
      <c r="P35" s="84"/>
      <c r="Q35" s="84"/>
      <c r="R35" s="133" t="s">
        <v>174</v>
      </c>
      <c r="S35" s="133" t="s">
        <v>175</v>
      </c>
      <c r="T35" s="134"/>
      <c r="U35" s="84"/>
    </row>
    <row r="36" ht="30.0" customHeight="1">
      <c r="A36" s="135"/>
      <c r="B36" s="135" t="s">
        <v>10</v>
      </c>
      <c r="C36" s="135"/>
      <c r="D36" s="135"/>
      <c r="E36" s="135"/>
      <c r="F36" s="135"/>
      <c r="G36" s="135"/>
      <c r="H36" s="135"/>
      <c r="I36" s="135"/>
      <c r="J36" s="135"/>
      <c r="K36" s="135"/>
      <c r="L36" s="135"/>
      <c r="M36" s="135"/>
      <c r="N36" s="85"/>
      <c r="O36" s="85"/>
      <c r="P36" s="136">
        <v>9.694533E8</v>
      </c>
      <c r="Q36" s="85"/>
      <c r="R36" s="85"/>
      <c r="S36" s="85"/>
      <c r="T36" s="137"/>
      <c r="U36" s="85"/>
    </row>
    <row r="37" ht="30.0" customHeight="1">
      <c r="A37" s="45">
        <v>12.0</v>
      </c>
      <c r="B37" s="138" t="s">
        <v>88</v>
      </c>
      <c r="C37" s="139" t="s">
        <v>250</v>
      </c>
      <c r="D37" s="139" t="s">
        <v>251</v>
      </c>
      <c r="E37" s="139" t="s">
        <v>252</v>
      </c>
      <c r="F37" s="139"/>
      <c r="G37" s="139"/>
      <c r="H37" s="139"/>
      <c r="I37" s="139"/>
      <c r="J37" s="139"/>
      <c r="K37" s="139"/>
      <c r="L37" s="139"/>
      <c r="M37" s="139"/>
      <c r="N37" s="140" t="s">
        <v>253</v>
      </c>
      <c r="O37" s="141">
        <v>16.0</v>
      </c>
      <c r="P37" s="142">
        <v>1.16E8</v>
      </c>
      <c r="Q37" s="138" t="s">
        <v>254</v>
      </c>
      <c r="R37" s="143"/>
      <c r="S37" s="143"/>
      <c r="T37" s="144"/>
      <c r="U37" s="141"/>
    </row>
    <row r="38" ht="30.0" customHeight="1">
      <c r="B38" s="145"/>
      <c r="C38" s="145"/>
      <c r="D38" s="146" t="s">
        <v>255</v>
      </c>
      <c r="E38" s="139" t="s">
        <v>256</v>
      </c>
      <c r="F38" s="147"/>
      <c r="G38" s="147"/>
      <c r="H38" s="147"/>
      <c r="I38" s="147"/>
      <c r="J38" s="147"/>
      <c r="K38" s="147"/>
      <c r="L38" s="147"/>
      <c r="M38" s="147"/>
      <c r="N38" s="145"/>
      <c r="O38" s="145"/>
      <c r="P38" s="145"/>
      <c r="Q38" s="148"/>
      <c r="R38" s="145"/>
      <c r="S38" s="145"/>
      <c r="T38" s="149"/>
      <c r="U38" s="145"/>
    </row>
    <row r="39" ht="60.75" customHeight="1">
      <c r="B39" s="84"/>
      <c r="C39" s="84"/>
      <c r="D39" s="146" t="s">
        <v>257</v>
      </c>
      <c r="E39" s="139" t="s">
        <v>258</v>
      </c>
      <c r="F39" s="146"/>
      <c r="G39" s="146"/>
      <c r="H39" s="146"/>
      <c r="I39" s="146"/>
      <c r="J39" s="146"/>
      <c r="K39" s="146"/>
      <c r="L39" s="146"/>
      <c r="M39" s="146"/>
      <c r="N39" s="84"/>
      <c r="O39" s="84"/>
      <c r="P39" s="84"/>
      <c r="Q39" s="150" t="s">
        <v>259</v>
      </c>
      <c r="R39" s="84"/>
      <c r="S39" s="84"/>
      <c r="T39" s="151"/>
      <c r="U39" s="84"/>
    </row>
    <row r="40" ht="57.0" customHeight="1">
      <c r="A40" s="45">
        <v>13.0</v>
      </c>
      <c r="B40" s="138" t="s">
        <v>11</v>
      </c>
      <c r="C40" s="139" t="s">
        <v>91</v>
      </c>
      <c r="D40" s="139" t="s">
        <v>260</v>
      </c>
      <c r="E40" s="139" t="s">
        <v>261</v>
      </c>
      <c r="F40" s="139"/>
      <c r="G40" s="139"/>
      <c r="H40" s="139"/>
      <c r="I40" s="139"/>
      <c r="J40" s="139"/>
      <c r="K40" s="139"/>
      <c r="L40" s="139"/>
      <c r="M40" s="139"/>
      <c r="N40" s="140" t="s">
        <v>194</v>
      </c>
      <c r="O40" s="141">
        <v>850.0</v>
      </c>
      <c r="P40" s="142">
        <v>8.534533E8</v>
      </c>
      <c r="Q40" s="138" t="s">
        <v>262</v>
      </c>
      <c r="R40" s="142">
        <v>4.0E8</v>
      </c>
      <c r="S40" s="138" t="s">
        <v>263</v>
      </c>
      <c r="T40" s="152"/>
      <c r="U40" s="142">
        <f>R40+P40</f>
        <v>1253453300</v>
      </c>
    </row>
    <row r="41" ht="30.0" customHeight="1">
      <c r="A41" s="153"/>
      <c r="B41" s="153" t="s">
        <v>14</v>
      </c>
      <c r="C41" s="153"/>
      <c r="D41" s="153"/>
      <c r="E41" s="153"/>
      <c r="F41" s="153"/>
      <c r="G41" s="153"/>
      <c r="H41" s="153"/>
      <c r="I41" s="153"/>
      <c r="J41" s="153"/>
      <c r="K41" s="153"/>
      <c r="L41" s="153"/>
      <c r="M41" s="153"/>
      <c r="N41" s="154"/>
      <c r="O41" s="155"/>
      <c r="P41" s="156">
        <v>5.553303227E9</v>
      </c>
      <c r="Q41" s="135"/>
      <c r="R41" s="155"/>
      <c r="S41" s="135"/>
      <c r="T41" s="157"/>
      <c r="U41" s="155"/>
    </row>
    <row r="42" ht="30.0" customHeight="1">
      <c r="A42" s="45">
        <v>14.0</v>
      </c>
      <c r="B42" s="138" t="s">
        <v>15</v>
      </c>
      <c r="C42" s="138" t="s">
        <v>97</v>
      </c>
      <c r="D42" s="138" t="s">
        <v>264</v>
      </c>
      <c r="E42" s="138" t="s">
        <v>265</v>
      </c>
      <c r="F42" s="138"/>
      <c r="G42" s="138"/>
      <c r="H42" s="138"/>
      <c r="I42" s="138"/>
      <c r="J42" s="138"/>
      <c r="K42" s="138"/>
      <c r="L42" s="138"/>
      <c r="M42" s="138"/>
      <c r="N42" s="140" t="s">
        <v>266</v>
      </c>
      <c r="O42" s="141">
        <v>142.43</v>
      </c>
      <c r="P42" s="142">
        <v>5.973308153E9</v>
      </c>
      <c r="Q42" s="138" t="s">
        <v>267</v>
      </c>
      <c r="R42" s="142">
        <f>280000000+600000000</f>
        <v>880000000</v>
      </c>
      <c r="S42" s="138" t="s">
        <v>268</v>
      </c>
      <c r="T42" s="152"/>
      <c r="U42" s="142">
        <f>P42+R42</f>
        <v>6853308153</v>
      </c>
    </row>
    <row r="43" ht="30.0" customHeight="1">
      <c r="B43" s="145"/>
      <c r="C43" s="145"/>
      <c r="D43" s="148" t="s">
        <v>269</v>
      </c>
      <c r="E43" s="148" t="s">
        <v>270</v>
      </c>
      <c r="F43" s="148"/>
      <c r="G43" s="148"/>
      <c r="H43" s="148"/>
      <c r="I43" s="148"/>
      <c r="J43" s="148"/>
      <c r="K43" s="148"/>
      <c r="L43" s="148"/>
      <c r="M43" s="148"/>
      <c r="N43" s="145"/>
      <c r="O43" s="145"/>
      <c r="P43" s="145"/>
      <c r="Q43" s="148" t="s">
        <v>271</v>
      </c>
      <c r="R43" s="145"/>
      <c r="S43" s="148" t="s">
        <v>272</v>
      </c>
      <c r="T43" s="158"/>
      <c r="U43" s="145"/>
    </row>
    <row r="44" ht="30.0" customHeight="1">
      <c r="A44" s="45">
        <v>15.0</v>
      </c>
      <c r="B44" s="139" t="s">
        <v>18</v>
      </c>
      <c r="C44" s="138" t="s">
        <v>99</v>
      </c>
      <c r="D44" s="150" t="s">
        <v>273</v>
      </c>
      <c r="E44" s="150" t="s">
        <v>274</v>
      </c>
      <c r="F44" s="138"/>
      <c r="G44" s="138"/>
      <c r="H44" s="138"/>
      <c r="I44" s="138"/>
      <c r="J44" s="138"/>
      <c r="K44" s="138"/>
      <c r="L44" s="138"/>
      <c r="M44" s="138"/>
      <c r="N44" s="140" t="s">
        <v>232</v>
      </c>
      <c r="O44" s="141">
        <v>69.0</v>
      </c>
      <c r="P44" s="142">
        <v>2.32188074E8</v>
      </c>
      <c r="Q44" s="138" t="s">
        <v>275</v>
      </c>
      <c r="R44" s="142">
        <v>5.7E9</v>
      </c>
      <c r="S44" s="138" t="s">
        <v>276</v>
      </c>
      <c r="T44" s="152"/>
      <c r="U44" s="142">
        <f>P44+R44</f>
        <v>5932188074</v>
      </c>
    </row>
    <row r="45" ht="30.0" customHeight="1">
      <c r="A45" s="45">
        <v>16.0</v>
      </c>
      <c r="B45" s="138" t="s">
        <v>101</v>
      </c>
      <c r="C45" s="138" t="s">
        <v>102</v>
      </c>
      <c r="D45" s="150" t="s">
        <v>277</v>
      </c>
      <c r="E45" s="138" t="s">
        <v>278</v>
      </c>
      <c r="F45" s="138"/>
      <c r="G45" s="138"/>
      <c r="H45" s="138"/>
      <c r="I45" s="138"/>
      <c r="J45" s="138"/>
      <c r="K45" s="138"/>
      <c r="L45" s="138"/>
      <c r="M45" s="138"/>
      <c r="N45" s="140" t="s">
        <v>232</v>
      </c>
      <c r="O45" s="141">
        <v>3.0</v>
      </c>
      <c r="P45" s="142">
        <v>1.02407E8</v>
      </c>
      <c r="Q45" s="138" t="s">
        <v>279</v>
      </c>
      <c r="R45" s="141"/>
      <c r="S45" s="141"/>
      <c r="T45" s="159"/>
      <c r="U45" s="141"/>
    </row>
    <row r="46" ht="47.25" customHeight="1">
      <c r="B46" s="135" t="s">
        <v>104</v>
      </c>
      <c r="C46" s="135"/>
      <c r="D46" s="135"/>
      <c r="E46" s="135"/>
      <c r="F46" s="135"/>
      <c r="G46" s="135"/>
      <c r="H46" s="135"/>
      <c r="I46" s="135"/>
      <c r="J46" s="135"/>
      <c r="K46" s="135"/>
      <c r="L46" s="135"/>
      <c r="M46" s="135"/>
      <c r="N46" s="85"/>
      <c r="O46" s="85"/>
      <c r="P46" s="136">
        <v>1.16E8</v>
      </c>
      <c r="Q46" s="153"/>
      <c r="R46" s="85"/>
      <c r="S46" s="85"/>
      <c r="T46" s="137"/>
      <c r="U46" s="85"/>
    </row>
    <row r="47" ht="30.0" customHeight="1">
      <c r="B47" s="160" t="s">
        <v>109</v>
      </c>
      <c r="C47" s="138" t="s">
        <v>280</v>
      </c>
      <c r="D47" s="138" t="s">
        <v>281</v>
      </c>
      <c r="E47" s="138" t="s">
        <v>187</v>
      </c>
      <c r="F47" s="138"/>
      <c r="G47" s="138"/>
      <c r="H47" s="138"/>
      <c r="I47" s="138"/>
      <c r="J47" s="138"/>
      <c r="K47" s="138"/>
      <c r="L47" s="138"/>
      <c r="M47" s="138"/>
      <c r="N47" s="140" t="s">
        <v>282</v>
      </c>
      <c r="O47" s="141">
        <v>66.0</v>
      </c>
      <c r="P47" s="142">
        <v>1.16E8</v>
      </c>
      <c r="Q47" s="138" t="s">
        <v>283</v>
      </c>
      <c r="R47" s="138"/>
      <c r="S47" s="138"/>
      <c r="T47" s="152"/>
      <c r="U47" s="138"/>
    </row>
    <row r="48" ht="30.0" customHeight="1">
      <c r="B48" s="145"/>
      <c r="C48" s="145"/>
      <c r="D48" s="148" t="s">
        <v>284</v>
      </c>
      <c r="E48" s="138" t="s">
        <v>285</v>
      </c>
      <c r="F48" s="148"/>
      <c r="G48" s="148"/>
      <c r="H48" s="148"/>
      <c r="I48" s="148"/>
      <c r="J48" s="148"/>
      <c r="K48" s="148"/>
      <c r="L48" s="148"/>
      <c r="M48" s="148"/>
      <c r="N48" s="145"/>
      <c r="O48" s="145"/>
      <c r="P48" s="145"/>
      <c r="Q48" s="148" t="s">
        <v>286</v>
      </c>
      <c r="R48" s="145"/>
      <c r="S48" s="145"/>
      <c r="T48" s="158"/>
      <c r="U48" s="145"/>
    </row>
    <row r="49" ht="54.75" customHeight="1">
      <c r="B49" s="84"/>
      <c r="C49" s="84"/>
      <c r="D49" s="150" t="s">
        <v>287</v>
      </c>
      <c r="E49" s="138" t="s">
        <v>285</v>
      </c>
      <c r="F49" s="150"/>
      <c r="G49" s="150"/>
      <c r="H49" s="150"/>
      <c r="I49" s="150"/>
      <c r="J49" s="150"/>
      <c r="K49" s="150"/>
      <c r="L49" s="150"/>
      <c r="M49" s="150"/>
      <c r="N49" s="84"/>
      <c r="O49" s="84"/>
      <c r="P49" s="84"/>
      <c r="Q49" s="150" t="s">
        <v>288</v>
      </c>
      <c r="R49" s="84"/>
      <c r="S49" s="84"/>
      <c r="T49" s="161"/>
      <c r="U49" s="84"/>
    </row>
    <row r="50" ht="60.75" customHeight="1">
      <c r="B50" s="135" t="s">
        <v>28</v>
      </c>
      <c r="C50" s="153"/>
      <c r="D50" s="153"/>
      <c r="E50" s="153"/>
      <c r="F50" s="153"/>
      <c r="G50" s="153"/>
      <c r="H50" s="153"/>
      <c r="I50" s="153"/>
      <c r="J50" s="153"/>
      <c r="K50" s="153"/>
      <c r="L50" s="153"/>
      <c r="M50" s="153"/>
      <c r="N50" s="155"/>
      <c r="O50" s="85"/>
      <c r="P50" s="136">
        <v>9.65201E7</v>
      </c>
      <c r="Q50" s="153"/>
      <c r="R50" s="153"/>
      <c r="S50" s="153"/>
      <c r="T50" s="162"/>
      <c r="U50" s="153"/>
    </row>
    <row r="51" ht="30.0" customHeight="1">
      <c r="B51" s="138" t="s">
        <v>29</v>
      </c>
      <c r="C51" s="138" t="s">
        <v>116</v>
      </c>
      <c r="D51" s="148" t="s">
        <v>289</v>
      </c>
      <c r="E51" s="138" t="s">
        <v>285</v>
      </c>
      <c r="F51" s="138"/>
      <c r="G51" s="138"/>
      <c r="H51" s="138"/>
      <c r="I51" s="138"/>
      <c r="J51" s="138"/>
      <c r="K51" s="138"/>
      <c r="L51" s="138"/>
      <c r="M51" s="138"/>
      <c r="N51" s="140" t="s">
        <v>179</v>
      </c>
      <c r="O51" s="141">
        <v>54.0</v>
      </c>
      <c r="P51" s="163">
        <v>9.65201E7</v>
      </c>
      <c r="Q51" s="138" t="s">
        <v>290</v>
      </c>
      <c r="R51" s="142">
        <v>1.5E7</v>
      </c>
      <c r="S51" s="164" t="s">
        <v>30</v>
      </c>
      <c r="T51" s="165"/>
      <c r="U51" s="142">
        <f>P51+R51</f>
        <v>111520100</v>
      </c>
    </row>
    <row r="52" ht="30.0" customHeight="1">
      <c r="B52" s="84"/>
      <c r="C52" s="84"/>
      <c r="D52" s="150" t="s">
        <v>291</v>
      </c>
      <c r="E52" s="150" t="s">
        <v>292</v>
      </c>
      <c r="F52" s="150"/>
      <c r="G52" s="150"/>
      <c r="H52" s="150"/>
      <c r="I52" s="150"/>
      <c r="J52" s="150"/>
      <c r="K52" s="150"/>
      <c r="L52" s="150"/>
      <c r="M52" s="150"/>
      <c r="N52" s="84"/>
      <c r="O52" s="84"/>
      <c r="P52" s="84"/>
      <c r="Q52" s="150" t="s">
        <v>293</v>
      </c>
      <c r="R52" s="84"/>
      <c r="S52" s="84"/>
      <c r="T52" s="166"/>
      <c r="U52" s="84"/>
    </row>
    <row r="53" ht="30.0" hidden="1" customHeight="1">
      <c r="B53" s="126" t="s">
        <v>159</v>
      </c>
      <c r="C53" s="126" t="s">
        <v>160</v>
      </c>
      <c r="D53" s="127"/>
      <c r="E53" s="127"/>
      <c r="F53" s="127"/>
      <c r="G53" s="127"/>
      <c r="H53" s="127"/>
      <c r="I53" s="127"/>
      <c r="J53" s="127"/>
      <c r="K53" s="127"/>
      <c r="L53" s="127"/>
      <c r="M53" s="127"/>
      <c r="N53" s="128" t="s">
        <v>162</v>
      </c>
      <c r="O53" s="126" t="s">
        <v>167</v>
      </c>
      <c r="P53" s="167" t="s">
        <v>168</v>
      </c>
      <c r="Q53" s="126" t="s">
        <v>169</v>
      </c>
      <c r="R53" s="168" t="s">
        <v>170</v>
      </c>
      <c r="S53" s="74"/>
      <c r="T53" s="169"/>
      <c r="U53" s="126" t="s">
        <v>171</v>
      </c>
    </row>
    <row r="54" ht="30.0" hidden="1" customHeight="1">
      <c r="B54" s="84"/>
      <c r="C54" s="84"/>
      <c r="D54" s="132"/>
      <c r="E54" s="132"/>
      <c r="F54" s="132"/>
      <c r="G54" s="132"/>
      <c r="H54" s="132"/>
      <c r="I54" s="132"/>
      <c r="J54" s="132"/>
      <c r="K54" s="132"/>
      <c r="L54" s="132"/>
      <c r="M54" s="132"/>
      <c r="N54" s="84"/>
      <c r="O54" s="84"/>
      <c r="P54" s="84"/>
      <c r="Q54" s="84"/>
      <c r="R54" s="133" t="s">
        <v>174</v>
      </c>
      <c r="S54" s="133" t="s">
        <v>175</v>
      </c>
      <c r="T54" s="134"/>
      <c r="U54" s="84"/>
    </row>
    <row r="55" ht="45.75" customHeight="1">
      <c r="B55" s="153" t="s">
        <v>34</v>
      </c>
      <c r="C55" s="170"/>
      <c r="D55" s="170"/>
      <c r="E55" s="170"/>
      <c r="F55" s="170"/>
      <c r="G55" s="170"/>
      <c r="H55" s="170"/>
      <c r="I55" s="170"/>
      <c r="J55" s="170"/>
      <c r="K55" s="170"/>
      <c r="L55" s="170"/>
      <c r="M55" s="170"/>
      <c r="N55" s="154"/>
      <c r="O55" s="154"/>
      <c r="P55" s="136">
        <v>2.998902E8</v>
      </c>
      <c r="Q55" s="85"/>
      <c r="R55" s="85"/>
      <c r="S55" s="85"/>
      <c r="T55" s="137"/>
      <c r="U55" s="85"/>
    </row>
    <row r="56" ht="30.0" customHeight="1">
      <c r="B56" s="139" t="s">
        <v>35</v>
      </c>
      <c r="C56" s="138" t="s">
        <v>121</v>
      </c>
      <c r="D56" s="138" t="s">
        <v>294</v>
      </c>
      <c r="E56" s="138" t="s">
        <v>187</v>
      </c>
      <c r="F56" s="138"/>
      <c r="G56" s="138"/>
      <c r="H56" s="138"/>
      <c r="I56" s="138"/>
      <c r="J56" s="138"/>
      <c r="K56" s="138"/>
      <c r="L56" s="138"/>
      <c r="M56" s="138"/>
      <c r="N56" s="140" t="s">
        <v>295</v>
      </c>
      <c r="O56" s="141">
        <v>250.0</v>
      </c>
      <c r="P56" s="142">
        <v>2.998902E8</v>
      </c>
      <c r="Q56" s="138" t="s">
        <v>296</v>
      </c>
      <c r="R56" s="142">
        <f>150000000+ (45000000*5)</f>
        <v>375000000</v>
      </c>
      <c r="S56" s="138" t="s">
        <v>36</v>
      </c>
      <c r="T56" s="152"/>
      <c r="U56" s="142">
        <f>P56+R56</f>
        <v>674890200</v>
      </c>
    </row>
    <row r="57" ht="30.0" customHeight="1">
      <c r="B57" s="145"/>
      <c r="C57" s="145"/>
      <c r="D57" s="148"/>
      <c r="E57" s="148"/>
      <c r="F57" s="148"/>
      <c r="G57" s="148"/>
      <c r="H57" s="148"/>
      <c r="I57" s="148"/>
      <c r="J57" s="148"/>
      <c r="K57" s="148"/>
      <c r="L57" s="148"/>
      <c r="M57" s="148"/>
      <c r="N57" s="145"/>
      <c r="O57" s="145"/>
      <c r="P57" s="145"/>
      <c r="Q57" s="148" t="s">
        <v>297</v>
      </c>
      <c r="R57" s="145"/>
      <c r="S57" s="171" t="s">
        <v>298</v>
      </c>
      <c r="T57" s="172"/>
      <c r="U57" s="145"/>
    </row>
    <row r="58" ht="30.0" hidden="1" customHeight="1">
      <c r="B58" s="145"/>
      <c r="C58" s="145"/>
      <c r="D58" s="148"/>
      <c r="E58" s="148"/>
      <c r="F58" s="148"/>
      <c r="G58" s="148"/>
      <c r="H58" s="148"/>
      <c r="I58" s="148"/>
      <c r="J58" s="148"/>
      <c r="K58" s="148"/>
      <c r="L58" s="148"/>
      <c r="M58" s="148"/>
      <c r="N58" s="145"/>
      <c r="O58" s="145"/>
      <c r="P58" s="145"/>
      <c r="Q58" s="148" t="s">
        <v>299</v>
      </c>
      <c r="R58" s="145"/>
      <c r="S58" s="173"/>
      <c r="T58" s="174"/>
      <c r="U58" s="145"/>
    </row>
    <row r="59" ht="30.0" hidden="1" customHeight="1">
      <c r="B59" s="145"/>
      <c r="C59" s="145"/>
      <c r="D59" s="148"/>
      <c r="E59" s="148"/>
      <c r="F59" s="148"/>
      <c r="G59" s="148"/>
      <c r="H59" s="148"/>
      <c r="I59" s="148"/>
      <c r="J59" s="148"/>
      <c r="K59" s="148"/>
      <c r="L59" s="148"/>
      <c r="M59" s="148"/>
      <c r="N59" s="145"/>
      <c r="O59" s="145"/>
      <c r="P59" s="145"/>
      <c r="Q59" s="148" t="s">
        <v>300</v>
      </c>
      <c r="R59" s="145"/>
      <c r="S59" s="173"/>
      <c r="T59" s="174"/>
      <c r="U59" s="145"/>
    </row>
    <row r="60" ht="30.0" hidden="1" customHeight="1">
      <c r="B60" s="84"/>
      <c r="C60" s="84"/>
      <c r="D60" s="150"/>
      <c r="E60" s="150"/>
      <c r="F60" s="150"/>
      <c r="G60" s="150"/>
      <c r="H60" s="150"/>
      <c r="I60" s="150"/>
      <c r="J60" s="150"/>
      <c r="K60" s="150"/>
      <c r="L60" s="150"/>
      <c r="M60" s="150"/>
      <c r="N60" s="84"/>
      <c r="O60" s="84"/>
      <c r="P60" s="84"/>
      <c r="Q60" s="150" t="s">
        <v>301</v>
      </c>
      <c r="R60" s="84"/>
      <c r="S60" s="175"/>
      <c r="T60" s="176"/>
      <c r="U60" s="84"/>
    </row>
    <row r="61" ht="30.0" customHeight="1">
      <c r="B61" s="153" t="s">
        <v>123</v>
      </c>
      <c r="C61" s="135"/>
      <c r="D61" s="135"/>
      <c r="E61" s="135"/>
      <c r="F61" s="135"/>
      <c r="G61" s="135"/>
      <c r="H61" s="135"/>
      <c r="I61" s="135"/>
      <c r="J61" s="135"/>
      <c r="K61" s="135"/>
      <c r="L61" s="135"/>
      <c r="M61" s="135"/>
      <c r="N61" s="155"/>
      <c r="O61" s="85"/>
      <c r="P61" s="136">
        <v>2.07E8</v>
      </c>
      <c r="Q61" s="85"/>
      <c r="R61" s="85"/>
      <c r="S61" s="85"/>
      <c r="T61" s="137"/>
      <c r="U61" s="85"/>
    </row>
    <row r="62" ht="30.0" customHeight="1">
      <c r="B62" s="177" t="s">
        <v>129</v>
      </c>
      <c r="C62" s="141" t="s">
        <v>130</v>
      </c>
      <c r="D62" s="138" t="s">
        <v>260</v>
      </c>
      <c r="E62" s="138" t="s">
        <v>302</v>
      </c>
      <c r="F62" s="138"/>
      <c r="G62" s="138"/>
      <c r="H62" s="138"/>
      <c r="I62" s="138"/>
      <c r="J62" s="138"/>
      <c r="K62" s="138"/>
      <c r="L62" s="138"/>
      <c r="M62" s="138"/>
      <c r="N62" s="140" t="s">
        <v>303</v>
      </c>
      <c r="O62" s="143">
        <v>42.0</v>
      </c>
      <c r="P62" s="142">
        <v>8.2E7</v>
      </c>
      <c r="Q62" s="138" t="s">
        <v>304</v>
      </c>
      <c r="R62" s="138"/>
      <c r="S62" s="138"/>
      <c r="T62" s="152"/>
      <c r="U62" s="138"/>
    </row>
    <row r="63" ht="30.0" customHeight="1">
      <c r="B63" s="145"/>
      <c r="C63" s="145"/>
      <c r="D63" s="150" t="s">
        <v>305</v>
      </c>
      <c r="E63" s="150" t="s">
        <v>285</v>
      </c>
      <c r="F63" s="150"/>
      <c r="G63" s="150"/>
      <c r="H63" s="150"/>
      <c r="I63" s="150"/>
      <c r="J63" s="150"/>
      <c r="K63" s="150"/>
      <c r="L63" s="150"/>
      <c r="M63" s="150"/>
      <c r="N63" s="84"/>
      <c r="O63" s="84"/>
      <c r="P63" s="84"/>
      <c r="Q63" s="150" t="s">
        <v>306</v>
      </c>
      <c r="R63" s="84"/>
      <c r="S63" s="84"/>
      <c r="T63" s="161"/>
      <c r="U63" s="84"/>
    </row>
    <row r="64" ht="30.0" customHeight="1">
      <c r="B64" s="84"/>
      <c r="C64" s="84"/>
      <c r="D64" s="148" t="s">
        <v>307</v>
      </c>
      <c r="E64" s="150" t="s">
        <v>285</v>
      </c>
      <c r="F64" s="148"/>
      <c r="G64" s="148"/>
      <c r="H64" s="148"/>
      <c r="I64" s="148"/>
      <c r="J64" s="148"/>
      <c r="K64" s="148"/>
      <c r="L64" s="148"/>
      <c r="M64" s="148"/>
      <c r="N64" s="178"/>
      <c r="O64" s="179"/>
      <c r="P64" s="180"/>
      <c r="Q64" s="148"/>
      <c r="R64" s="148"/>
      <c r="S64" s="148"/>
      <c r="T64" s="158"/>
      <c r="U64" s="148"/>
    </row>
    <row r="65" ht="30.0" customHeight="1">
      <c r="B65" s="160" t="s">
        <v>132</v>
      </c>
      <c r="C65" s="138" t="s">
        <v>308</v>
      </c>
      <c r="D65" s="150" t="s">
        <v>260</v>
      </c>
      <c r="E65" s="138" t="s">
        <v>302</v>
      </c>
      <c r="F65" s="138"/>
      <c r="G65" s="138"/>
      <c r="H65" s="138"/>
      <c r="I65" s="138"/>
      <c r="J65" s="138"/>
      <c r="K65" s="138"/>
      <c r="L65" s="138"/>
      <c r="M65" s="138"/>
      <c r="N65" s="140" t="s">
        <v>309</v>
      </c>
      <c r="O65" s="143">
        <v>16.0</v>
      </c>
      <c r="P65" s="163">
        <v>1.25E8</v>
      </c>
      <c r="Q65" s="138" t="s">
        <v>310</v>
      </c>
      <c r="R65" s="139"/>
      <c r="S65" s="139"/>
      <c r="T65" s="181"/>
      <c r="U65" s="138"/>
    </row>
    <row r="66" ht="30.0" customHeight="1">
      <c r="B66" s="145"/>
      <c r="C66" s="145"/>
      <c r="D66" s="150" t="s">
        <v>311</v>
      </c>
      <c r="E66" s="150" t="s">
        <v>285</v>
      </c>
      <c r="F66" s="150"/>
      <c r="G66" s="150"/>
      <c r="H66" s="150"/>
      <c r="I66" s="150"/>
      <c r="J66" s="150"/>
      <c r="K66" s="150"/>
      <c r="L66" s="150"/>
      <c r="M66" s="150"/>
      <c r="N66" s="84"/>
      <c r="O66" s="84"/>
      <c r="P66" s="84"/>
      <c r="Q66" s="150" t="s">
        <v>301</v>
      </c>
      <c r="R66" s="84"/>
      <c r="S66" s="84"/>
      <c r="T66" s="182"/>
      <c r="U66" s="84"/>
    </row>
    <row r="67" ht="30.0" customHeight="1">
      <c r="B67" s="145"/>
      <c r="C67" s="145"/>
      <c r="D67" s="150" t="s">
        <v>312</v>
      </c>
      <c r="E67" s="150" t="s">
        <v>285</v>
      </c>
      <c r="F67" s="150"/>
      <c r="G67" s="150"/>
      <c r="H67" s="150"/>
      <c r="I67" s="150"/>
      <c r="J67" s="150"/>
      <c r="K67" s="150"/>
      <c r="L67" s="150"/>
      <c r="M67" s="150"/>
      <c r="N67" s="183"/>
      <c r="O67" s="184"/>
      <c r="P67" s="185"/>
      <c r="Q67" s="150"/>
      <c r="R67" s="146"/>
      <c r="S67" s="146"/>
      <c r="T67" s="182"/>
      <c r="U67" s="150"/>
    </row>
    <row r="68" ht="30.0" customHeight="1">
      <c r="B68" s="84"/>
      <c r="C68" s="84"/>
      <c r="D68" s="150" t="s">
        <v>313</v>
      </c>
      <c r="E68" s="150" t="s">
        <v>285</v>
      </c>
      <c r="F68" s="150"/>
      <c r="G68" s="150"/>
      <c r="H68" s="150"/>
      <c r="I68" s="150"/>
      <c r="J68" s="150"/>
      <c r="K68" s="150"/>
      <c r="L68" s="150"/>
      <c r="M68" s="150"/>
      <c r="N68" s="183"/>
      <c r="O68" s="184"/>
      <c r="P68" s="185"/>
      <c r="Q68" s="150"/>
      <c r="R68" s="146"/>
      <c r="S68" s="146"/>
      <c r="T68" s="182"/>
      <c r="U68" s="150"/>
    </row>
    <row r="69" ht="30.0" customHeight="1">
      <c r="B69" s="135" t="s">
        <v>22</v>
      </c>
      <c r="C69" s="153"/>
      <c r="D69" s="153"/>
      <c r="E69" s="153"/>
      <c r="F69" s="153"/>
      <c r="G69" s="153"/>
      <c r="H69" s="153"/>
      <c r="I69" s="153"/>
      <c r="J69" s="153"/>
      <c r="K69" s="153"/>
      <c r="L69" s="153"/>
      <c r="M69" s="153"/>
      <c r="N69" s="155"/>
      <c r="O69" s="155"/>
      <c r="P69" s="136">
        <v>1.8172730406E10</v>
      </c>
      <c r="Q69" s="85"/>
      <c r="R69" s="85"/>
      <c r="S69" s="85"/>
      <c r="T69" s="137"/>
      <c r="U69" s="85"/>
    </row>
    <row r="70" ht="30.0" customHeight="1">
      <c r="B70" s="160" t="s">
        <v>139</v>
      </c>
      <c r="C70" s="138" t="s">
        <v>314</v>
      </c>
      <c r="D70" s="138" t="s">
        <v>315</v>
      </c>
      <c r="E70" s="138" t="s">
        <v>187</v>
      </c>
      <c r="F70" s="138"/>
      <c r="G70" s="138"/>
      <c r="H70" s="138"/>
      <c r="I70" s="138"/>
      <c r="J70" s="138"/>
      <c r="K70" s="138"/>
      <c r="L70" s="138"/>
      <c r="M70" s="138"/>
      <c r="N70" s="140" t="s">
        <v>316</v>
      </c>
      <c r="O70" s="141">
        <v>23.0</v>
      </c>
      <c r="P70" s="142">
        <v>3.58665136E8</v>
      </c>
      <c r="Q70" s="138" t="s">
        <v>317</v>
      </c>
      <c r="R70" s="138"/>
      <c r="S70" s="138"/>
      <c r="T70" s="152"/>
      <c r="U70" s="138"/>
    </row>
    <row r="71" ht="30.0" customHeight="1">
      <c r="B71" s="145"/>
      <c r="C71" s="145"/>
      <c r="D71" s="148" t="s">
        <v>318</v>
      </c>
      <c r="E71" s="138" t="s">
        <v>187</v>
      </c>
      <c r="F71" s="148"/>
      <c r="G71" s="148"/>
      <c r="H71" s="148"/>
      <c r="I71" s="148"/>
      <c r="J71" s="148"/>
      <c r="K71" s="148"/>
      <c r="L71" s="148"/>
      <c r="M71" s="148"/>
      <c r="N71" s="145"/>
      <c r="O71" s="145"/>
      <c r="P71" s="145"/>
      <c r="Q71" s="148" t="s">
        <v>319</v>
      </c>
      <c r="R71" s="145"/>
      <c r="S71" s="145"/>
      <c r="T71" s="158"/>
      <c r="U71" s="145"/>
    </row>
    <row r="72" ht="30.0" hidden="1" customHeight="1">
      <c r="B72" s="84"/>
      <c r="C72" s="84"/>
      <c r="D72" s="150"/>
      <c r="E72" s="150"/>
      <c r="F72" s="150"/>
      <c r="G72" s="150"/>
      <c r="H72" s="150"/>
      <c r="I72" s="150"/>
      <c r="J72" s="150"/>
      <c r="K72" s="150"/>
      <c r="L72" s="150"/>
      <c r="M72" s="150"/>
      <c r="N72" s="84"/>
      <c r="O72" s="84"/>
      <c r="P72" s="84"/>
      <c r="Q72" s="150" t="s">
        <v>320</v>
      </c>
      <c r="R72" s="84"/>
      <c r="S72" s="84"/>
      <c r="T72" s="161"/>
      <c r="U72" s="84"/>
    </row>
    <row r="73" ht="64.5" customHeight="1">
      <c r="B73" s="160" t="s">
        <v>23</v>
      </c>
      <c r="C73" s="138" t="s">
        <v>321</v>
      </c>
      <c r="D73" s="138" t="s">
        <v>322</v>
      </c>
      <c r="E73" s="138" t="s">
        <v>323</v>
      </c>
      <c r="F73" s="138"/>
      <c r="G73" s="138"/>
      <c r="H73" s="138"/>
      <c r="I73" s="138"/>
      <c r="J73" s="138"/>
      <c r="K73" s="138"/>
      <c r="L73" s="138"/>
      <c r="M73" s="138"/>
      <c r="N73" s="140" t="s">
        <v>232</v>
      </c>
      <c r="O73" s="141">
        <v>18.0</v>
      </c>
      <c r="P73" s="142">
        <v>1.8527577E8</v>
      </c>
      <c r="Q73" s="138" t="s">
        <v>324</v>
      </c>
      <c r="R73" s="152">
        <f>SUM(T73:T86)</f>
        <v>20681000000</v>
      </c>
      <c r="S73" s="186" t="s">
        <v>325</v>
      </c>
      <c r="T73" s="158">
        <v>1.3E9</v>
      </c>
      <c r="U73" s="142">
        <f>R73+P73</f>
        <v>20866275770</v>
      </c>
    </row>
    <row r="74" ht="30.0" hidden="1" customHeight="1">
      <c r="B74" s="145"/>
      <c r="C74" s="145"/>
      <c r="D74" s="148"/>
      <c r="E74" s="148"/>
      <c r="F74" s="148"/>
      <c r="G74" s="148"/>
      <c r="H74" s="148"/>
      <c r="I74" s="148"/>
      <c r="J74" s="148"/>
      <c r="K74" s="148"/>
      <c r="L74" s="148"/>
      <c r="M74" s="148"/>
      <c r="N74" s="145"/>
      <c r="O74" s="145"/>
      <c r="P74" s="145"/>
      <c r="Q74" s="173"/>
      <c r="R74" s="145"/>
      <c r="S74" s="148" t="s">
        <v>326</v>
      </c>
      <c r="T74" s="158">
        <v>7.0E8</v>
      </c>
      <c r="U74" s="145"/>
    </row>
    <row r="75" ht="30.0" hidden="1" customHeight="1">
      <c r="B75" s="145"/>
      <c r="C75" s="145"/>
      <c r="D75" s="148"/>
      <c r="E75" s="148"/>
      <c r="F75" s="148"/>
      <c r="G75" s="148"/>
      <c r="H75" s="148"/>
      <c r="I75" s="148"/>
      <c r="J75" s="148"/>
      <c r="K75" s="148"/>
      <c r="L75" s="148"/>
      <c r="M75" s="148"/>
      <c r="N75" s="145"/>
      <c r="O75" s="145"/>
      <c r="P75" s="145"/>
      <c r="Q75" s="173"/>
      <c r="R75" s="145"/>
      <c r="S75" s="148" t="s">
        <v>327</v>
      </c>
      <c r="T75" s="158">
        <v>1.5E9</v>
      </c>
      <c r="U75" s="145"/>
    </row>
    <row r="76" ht="30.0" hidden="1" customHeight="1">
      <c r="B76" s="145"/>
      <c r="C76" s="145"/>
      <c r="D76" s="148"/>
      <c r="E76" s="148"/>
      <c r="F76" s="148"/>
      <c r="G76" s="148"/>
      <c r="H76" s="148"/>
      <c r="I76" s="148"/>
      <c r="J76" s="148"/>
      <c r="K76" s="148"/>
      <c r="L76" s="148"/>
      <c r="M76" s="148"/>
      <c r="N76" s="145"/>
      <c r="O76" s="145"/>
      <c r="P76" s="145"/>
      <c r="Q76" s="173"/>
      <c r="R76" s="145"/>
      <c r="S76" s="148" t="s">
        <v>328</v>
      </c>
      <c r="T76" s="158">
        <v>1.0E9</v>
      </c>
      <c r="U76" s="145"/>
    </row>
    <row r="77" ht="30.0" hidden="1" customHeight="1">
      <c r="B77" s="145"/>
      <c r="C77" s="145"/>
      <c r="D77" s="148"/>
      <c r="E77" s="148"/>
      <c r="F77" s="148"/>
      <c r="G77" s="148"/>
      <c r="H77" s="148"/>
      <c r="I77" s="148"/>
      <c r="J77" s="148"/>
      <c r="K77" s="148"/>
      <c r="L77" s="148"/>
      <c r="M77" s="148"/>
      <c r="N77" s="145"/>
      <c r="O77" s="145"/>
      <c r="P77" s="145"/>
      <c r="Q77" s="173"/>
      <c r="R77" s="145"/>
      <c r="S77" s="148" t="s">
        <v>329</v>
      </c>
      <c r="T77" s="158">
        <v>3.6E9</v>
      </c>
      <c r="U77" s="145"/>
    </row>
    <row r="78" ht="30.0" hidden="1" customHeight="1">
      <c r="B78" s="145"/>
      <c r="C78" s="145"/>
      <c r="D78" s="148"/>
      <c r="E78" s="148"/>
      <c r="F78" s="148"/>
      <c r="G78" s="148"/>
      <c r="H78" s="148"/>
      <c r="I78" s="148"/>
      <c r="J78" s="148"/>
      <c r="K78" s="148"/>
      <c r="L78" s="148"/>
      <c r="M78" s="148"/>
      <c r="N78" s="145"/>
      <c r="O78" s="145"/>
      <c r="P78" s="145"/>
      <c r="Q78" s="173"/>
      <c r="R78" s="145"/>
      <c r="S78" s="148" t="s">
        <v>330</v>
      </c>
      <c r="T78" s="158">
        <v>7.0E8</v>
      </c>
      <c r="U78" s="145"/>
    </row>
    <row r="79" ht="30.0" hidden="1" customHeight="1">
      <c r="B79" s="145"/>
      <c r="C79" s="145"/>
      <c r="D79" s="148"/>
      <c r="E79" s="148"/>
      <c r="F79" s="148"/>
      <c r="G79" s="148"/>
      <c r="H79" s="148"/>
      <c r="I79" s="148"/>
      <c r="J79" s="148"/>
      <c r="K79" s="148"/>
      <c r="L79" s="148"/>
      <c r="M79" s="148"/>
      <c r="N79" s="145"/>
      <c r="O79" s="145"/>
      <c r="P79" s="145"/>
      <c r="Q79" s="173"/>
      <c r="R79" s="145"/>
      <c r="S79" s="148" t="s">
        <v>331</v>
      </c>
      <c r="T79" s="158">
        <v>2.2E9</v>
      </c>
      <c r="U79" s="145"/>
    </row>
    <row r="80" ht="30.0" hidden="1" customHeight="1">
      <c r="B80" s="145"/>
      <c r="C80" s="145"/>
      <c r="D80" s="148"/>
      <c r="E80" s="148"/>
      <c r="F80" s="148"/>
      <c r="G80" s="148"/>
      <c r="H80" s="148"/>
      <c r="I80" s="148"/>
      <c r="J80" s="148"/>
      <c r="K80" s="148"/>
      <c r="L80" s="148"/>
      <c r="M80" s="148"/>
      <c r="N80" s="145"/>
      <c r="O80" s="145"/>
      <c r="P80" s="145"/>
      <c r="Q80" s="173"/>
      <c r="R80" s="145"/>
      <c r="S80" s="148" t="s">
        <v>332</v>
      </c>
      <c r="T80" s="158">
        <v>5.8E9</v>
      </c>
      <c r="U80" s="145"/>
    </row>
    <row r="81" ht="30.0" hidden="1" customHeight="1">
      <c r="B81" s="145"/>
      <c r="C81" s="145"/>
      <c r="D81" s="148"/>
      <c r="E81" s="148"/>
      <c r="F81" s="148"/>
      <c r="G81" s="148"/>
      <c r="H81" s="148"/>
      <c r="I81" s="148"/>
      <c r="J81" s="148"/>
      <c r="K81" s="148"/>
      <c r="L81" s="148"/>
      <c r="M81" s="148"/>
      <c r="N81" s="145"/>
      <c r="O81" s="145"/>
      <c r="P81" s="145"/>
      <c r="Q81" s="173"/>
      <c r="R81" s="145"/>
      <c r="S81" s="148" t="s">
        <v>333</v>
      </c>
      <c r="T81" s="158">
        <v>5.76E8</v>
      </c>
      <c r="U81" s="145"/>
    </row>
    <row r="82" ht="30.0" hidden="1" customHeight="1">
      <c r="B82" s="145"/>
      <c r="C82" s="145"/>
      <c r="D82" s="148"/>
      <c r="E82" s="148"/>
      <c r="F82" s="148"/>
      <c r="G82" s="148"/>
      <c r="H82" s="148"/>
      <c r="I82" s="148"/>
      <c r="J82" s="148"/>
      <c r="K82" s="148"/>
      <c r="L82" s="148"/>
      <c r="M82" s="148"/>
      <c r="N82" s="145"/>
      <c r="O82" s="145"/>
      <c r="P82" s="145"/>
      <c r="Q82" s="173"/>
      <c r="R82" s="145"/>
      <c r="S82" s="148" t="s">
        <v>334</v>
      </c>
      <c r="T82" s="158">
        <v>4.8E8</v>
      </c>
      <c r="U82" s="145"/>
    </row>
    <row r="83" ht="30.0" hidden="1" customHeight="1">
      <c r="B83" s="145"/>
      <c r="C83" s="145"/>
      <c r="D83" s="148"/>
      <c r="E83" s="148"/>
      <c r="F83" s="148"/>
      <c r="G83" s="148"/>
      <c r="H83" s="148"/>
      <c r="I83" s="148"/>
      <c r="J83" s="148"/>
      <c r="K83" s="148"/>
      <c r="L83" s="148"/>
      <c r="M83" s="148"/>
      <c r="N83" s="145"/>
      <c r="O83" s="145"/>
      <c r="P83" s="145"/>
      <c r="Q83" s="173"/>
      <c r="R83" s="145"/>
      <c r="S83" s="148" t="s">
        <v>335</v>
      </c>
      <c r="T83" s="158">
        <v>7.5E8</v>
      </c>
      <c r="U83" s="145"/>
    </row>
    <row r="84" ht="30.0" hidden="1" customHeight="1">
      <c r="B84" s="145"/>
      <c r="C84" s="145"/>
      <c r="D84" s="148"/>
      <c r="E84" s="148"/>
      <c r="F84" s="148"/>
      <c r="G84" s="148"/>
      <c r="H84" s="148"/>
      <c r="I84" s="148"/>
      <c r="J84" s="148"/>
      <c r="K84" s="148"/>
      <c r="L84" s="148"/>
      <c r="M84" s="148"/>
      <c r="N84" s="145"/>
      <c r="O84" s="145"/>
      <c r="P84" s="145"/>
      <c r="Q84" s="173"/>
      <c r="R84" s="145"/>
      <c r="S84" s="148" t="s">
        <v>336</v>
      </c>
      <c r="T84" s="158">
        <v>7.5E7</v>
      </c>
      <c r="U84" s="145"/>
    </row>
    <row r="85" ht="30.0" hidden="1" customHeight="1">
      <c r="B85" s="145"/>
      <c r="C85" s="145"/>
      <c r="D85" s="148"/>
      <c r="E85" s="148"/>
      <c r="F85" s="148"/>
      <c r="G85" s="148"/>
      <c r="H85" s="148"/>
      <c r="I85" s="148"/>
      <c r="J85" s="148"/>
      <c r="K85" s="148"/>
      <c r="L85" s="148"/>
      <c r="M85" s="148"/>
      <c r="N85" s="145"/>
      <c r="O85" s="145"/>
      <c r="P85" s="145"/>
      <c r="Q85" s="173"/>
      <c r="R85" s="145"/>
      <c r="S85" s="148" t="s">
        <v>337</v>
      </c>
      <c r="T85" s="158">
        <v>1.5E9</v>
      </c>
      <c r="U85" s="145"/>
    </row>
    <row r="86" ht="30.0" hidden="1" customHeight="1">
      <c r="B86" s="145"/>
      <c r="C86" s="145"/>
      <c r="D86" s="148"/>
      <c r="E86" s="148"/>
      <c r="F86" s="148"/>
      <c r="G86" s="148"/>
      <c r="H86" s="148"/>
      <c r="I86" s="148"/>
      <c r="J86" s="148"/>
      <c r="K86" s="148"/>
      <c r="L86" s="148"/>
      <c r="M86" s="148"/>
      <c r="N86" s="145"/>
      <c r="O86" s="145"/>
      <c r="P86" s="145"/>
      <c r="Q86" s="173"/>
      <c r="R86" s="145"/>
      <c r="S86" s="148" t="s">
        <v>338</v>
      </c>
      <c r="T86" s="158">
        <v>5.0E8</v>
      </c>
      <c r="U86" s="145"/>
    </row>
    <row r="87" ht="30.0" hidden="1" customHeight="1">
      <c r="B87" s="145"/>
      <c r="C87" s="145"/>
      <c r="D87" s="148"/>
      <c r="E87" s="148"/>
      <c r="F87" s="148"/>
      <c r="G87" s="148"/>
      <c r="H87" s="148"/>
      <c r="I87" s="148"/>
      <c r="J87" s="148"/>
      <c r="K87" s="148"/>
      <c r="L87" s="148"/>
      <c r="M87" s="148"/>
      <c r="N87" s="145"/>
      <c r="O87" s="145"/>
      <c r="P87" s="145"/>
      <c r="Q87" s="173"/>
      <c r="R87" s="145"/>
      <c r="S87" s="148"/>
      <c r="T87" s="158"/>
      <c r="U87" s="145"/>
    </row>
    <row r="88" ht="30.0" hidden="1" customHeight="1">
      <c r="B88" s="145"/>
      <c r="C88" s="145"/>
      <c r="D88" s="148"/>
      <c r="E88" s="148"/>
      <c r="F88" s="148"/>
      <c r="G88" s="148"/>
      <c r="H88" s="148"/>
      <c r="I88" s="148"/>
      <c r="J88" s="148"/>
      <c r="K88" s="148"/>
      <c r="L88" s="148"/>
      <c r="M88" s="148"/>
      <c r="N88" s="145"/>
      <c r="O88" s="145"/>
      <c r="P88" s="145"/>
      <c r="Q88" s="173"/>
      <c r="R88" s="145"/>
      <c r="S88" s="148"/>
      <c r="T88" s="158"/>
      <c r="U88" s="145"/>
    </row>
    <row r="89" ht="30.0" hidden="1" customHeight="1">
      <c r="B89" s="84"/>
      <c r="C89" s="84"/>
      <c r="D89" s="150"/>
      <c r="E89" s="150"/>
      <c r="F89" s="150"/>
      <c r="G89" s="150"/>
      <c r="H89" s="150"/>
      <c r="I89" s="150"/>
      <c r="J89" s="150"/>
      <c r="K89" s="150"/>
      <c r="L89" s="150"/>
      <c r="M89" s="150"/>
      <c r="N89" s="84"/>
      <c r="O89" s="84"/>
      <c r="P89" s="84"/>
      <c r="Q89" s="175"/>
      <c r="R89" s="84"/>
      <c r="S89" s="187"/>
      <c r="T89" s="188"/>
      <c r="U89" s="84"/>
    </row>
    <row r="90" ht="54.75" customHeight="1">
      <c r="B90" s="138" t="s">
        <v>144</v>
      </c>
      <c r="C90" s="138" t="s">
        <v>339</v>
      </c>
      <c r="D90" s="138" t="s">
        <v>340</v>
      </c>
      <c r="E90" s="138"/>
      <c r="F90" s="138"/>
      <c r="G90" s="138"/>
      <c r="H90" s="138"/>
      <c r="I90" s="138"/>
      <c r="J90" s="138"/>
      <c r="K90" s="138"/>
      <c r="L90" s="138"/>
      <c r="M90" s="138"/>
      <c r="N90" s="140" t="s">
        <v>341</v>
      </c>
      <c r="O90" s="141">
        <v>240.04</v>
      </c>
      <c r="P90" s="163">
        <v>2.8836851E9</v>
      </c>
      <c r="Q90" s="138" t="s">
        <v>342</v>
      </c>
      <c r="R90" s="139"/>
      <c r="S90" s="139"/>
      <c r="T90" s="181"/>
      <c r="U90" s="138"/>
    </row>
    <row r="91" ht="30.0" customHeight="1">
      <c r="B91" s="189" t="s">
        <v>147</v>
      </c>
      <c r="C91" s="190" t="s">
        <v>343</v>
      </c>
      <c r="D91" s="190" t="s">
        <v>344</v>
      </c>
      <c r="E91" s="190" t="s">
        <v>187</v>
      </c>
      <c r="F91" s="190"/>
      <c r="G91" s="190"/>
      <c r="H91" s="190"/>
      <c r="I91" s="190"/>
      <c r="J91" s="190"/>
      <c r="K91" s="190"/>
      <c r="L91" s="190"/>
      <c r="M91" s="190"/>
      <c r="N91" s="191" t="s">
        <v>345</v>
      </c>
      <c r="O91" s="192">
        <v>58.9</v>
      </c>
      <c r="P91" s="193">
        <v>5.1337859E9</v>
      </c>
      <c r="Q91" s="189" t="s">
        <v>346</v>
      </c>
      <c r="R91" s="190"/>
      <c r="S91" s="190"/>
      <c r="T91" s="194"/>
      <c r="U91" s="189"/>
    </row>
    <row r="92" ht="30.0" customHeight="1">
      <c r="B92" s="138"/>
      <c r="C92" s="139"/>
      <c r="D92" s="139" t="s">
        <v>347</v>
      </c>
      <c r="E92" s="139" t="s">
        <v>348</v>
      </c>
      <c r="F92" s="139"/>
      <c r="G92" s="139"/>
      <c r="H92" s="139"/>
      <c r="I92" s="139"/>
      <c r="J92" s="139"/>
      <c r="K92" s="139"/>
      <c r="L92" s="139"/>
      <c r="M92" s="139"/>
      <c r="N92" s="195"/>
      <c r="O92" s="141"/>
      <c r="P92" s="142"/>
      <c r="Q92" s="138"/>
      <c r="R92" s="139"/>
      <c r="S92" s="139"/>
      <c r="T92" s="181"/>
      <c r="U92" s="138"/>
    </row>
    <row r="93" ht="30.0" customHeight="1">
      <c r="B93" s="138"/>
      <c r="C93" s="139"/>
      <c r="D93" s="139" t="s">
        <v>349</v>
      </c>
      <c r="E93" s="139"/>
      <c r="F93" s="139"/>
      <c r="G93" s="139"/>
      <c r="H93" s="139"/>
      <c r="I93" s="139"/>
      <c r="J93" s="139"/>
      <c r="K93" s="139"/>
      <c r="L93" s="139"/>
      <c r="M93" s="139"/>
      <c r="N93" s="195"/>
      <c r="O93" s="141"/>
      <c r="P93" s="142"/>
      <c r="Q93" s="138"/>
      <c r="R93" s="139"/>
      <c r="S93" s="139"/>
      <c r="T93" s="181"/>
      <c r="U93" s="138"/>
    </row>
    <row r="94" ht="30.0" customHeight="1">
      <c r="B94" s="138"/>
      <c r="C94" s="139"/>
      <c r="D94" s="196" t="s">
        <v>350</v>
      </c>
      <c r="E94" s="139"/>
      <c r="F94" s="139"/>
      <c r="G94" s="139"/>
      <c r="H94" s="139"/>
      <c r="I94" s="139"/>
      <c r="J94" s="139"/>
      <c r="K94" s="139"/>
      <c r="L94" s="139"/>
      <c r="M94" s="139"/>
      <c r="N94" s="195"/>
      <c r="O94" s="141"/>
      <c r="P94" s="142"/>
      <c r="Q94" s="138"/>
      <c r="R94" s="139"/>
      <c r="S94" s="139"/>
      <c r="T94" s="181"/>
      <c r="U94" s="138"/>
    </row>
    <row r="95" ht="30.0" customHeight="1">
      <c r="B95" s="138"/>
      <c r="C95" s="139"/>
      <c r="D95" s="139"/>
      <c r="E95" s="139"/>
      <c r="F95" s="139"/>
      <c r="G95" s="139"/>
      <c r="H95" s="139"/>
      <c r="I95" s="139"/>
      <c r="J95" s="139"/>
      <c r="K95" s="139"/>
      <c r="L95" s="139"/>
      <c r="M95" s="139"/>
      <c r="N95" s="195"/>
      <c r="O95" s="141"/>
      <c r="P95" s="142"/>
      <c r="Q95" s="138"/>
      <c r="R95" s="139"/>
      <c r="S95" s="139"/>
      <c r="T95" s="181"/>
      <c r="U95" s="138"/>
    </row>
    <row r="96" ht="30.0" customHeight="1">
      <c r="B96" s="138" t="s">
        <v>351</v>
      </c>
      <c r="C96" s="138" t="s">
        <v>352</v>
      </c>
      <c r="D96" s="147" t="s">
        <v>353</v>
      </c>
      <c r="E96" s="138"/>
      <c r="F96" s="138"/>
      <c r="G96" s="138"/>
      <c r="H96" s="138"/>
      <c r="I96" s="138"/>
      <c r="J96" s="138"/>
      <c r="K96" s="138"/>
      <c r="L96" s="138"/>
      <c r="M96" s="138"/>
      <c r="N96" s="140" t="s">
        <v>354</v>
      </c>
      <c r="O96" s="141">
        <v>105.83</v>
      </c>
      <c r="P96" s="142">
        <v>1.929185E8</v>
      </c>
      <c r="Q96" s="138" t="s">
        <v>355</v>
      </c>
      <c r="R96" s="139"/>
      <c r="S96" s="139"/>
      <c r="T96" s="181"/>
      <c r="U96" s="138"/>
    </row>
    <row r="97" ht="30.0" customHeight="1">
      <c r="B97" s="145"/>
      <c r="C97" s="145"/>
      <c r="D97" s="147" t="s">
        <v>356</v>
      </c>
      <c r="E97" s="148"/>
      <c r="F97" s="148"/>
      <c r="G97" s="148"/>
      <c r="H97" s="148"/>
      <c r="I97" s="148"/>
      <c r="J97" s="148"/>
      <c r="K97" s="148"/>
      <c r="L97" s="148"/>
      <c r="M97" s="148"/>
      <c r="N97" s="145"/>
      <c r="O97" s="145"/>
      <c r="P97" s="145"/>
      <c r="Q97" s="148" t="s">
        <v>357</v>
      </c>
      <c r="R97" s="145"/>
      <c r="S97" s="145"/>
      <c r="T97" s="197"/>
      <c r="U97" s="145"/>
    </row>
    <row r="98" ht="30.0" customHeight="1">
      <c r="B98" s="145"/>
      <c r="C98" s="145"/>
      <c r="D98" s="147" t="s">
        <v>358</v>
      </c>
      <c r="E98" s="148"/>
      <c r="F98" s="148"/>
      <c r="G98" s="148"/>
      <c r="H98" s="148"/>
      <c r="I98" s="148"/>
      <c r="J98" s="148"/>
      <c r="K98" s="148"/>
      <c r="L98" s="148"/>
      <c r="M98" s="148"/>
      <c r="N98" s="145"/>
      <c r="O98" s="145"/>
      <c r="P98" s="145"/>
      <c r="Q98" s="148"/>
      <c r="R98" s="145"/>
      <c r="S98" s="145"/>
      <c r="T98" s="197"/>
      <c r="U98" s="145"/>
    </row>
    <row r="99" ht="30.0" customHeight="1">
      <c r="B99" s="145"/>
      <c r="C99" s="145"/>
      <c r="D99" s="146" t="s">
        <v>359</v>
      </c>
      <c r="E99" s="148"/>
      <c r="F99" s="148"/>
      <c r="G99" s="148"/>
      <c r="H99" s="148"/>
      <c r="I99" s="148"/>
      <c r="J99" s="148"/>
      <c r="K99" s="148"/>
      <c r="L99" s="148"/>
      <c r="M99" s="148"/>
      <c r="N99" s="145"/>
      <c r="O99" s="145"/>
      <c r="P99" s="145"/>
      <c r="Q99" s="148"/>
      <c r="R99" s="145"/>
      <c r="S99" s="145"/>
      <c r="T99" s="197"/>
      <c r="U99" s="145"/>
    </row>
    <row r="100" ht="30.0" customHeight="1">
      <c r="B100" s="84"/>
      <c r="C100" s="84"/>
      <c r="D100" s="146" t="s">
        <v>360</v>
      </c>
      <c r="E100" s="150"/>
      <c r="F100" s="150"/>
      <c r="G100" s="150"/>
      <c r="H100" s="150"/>
      <c r="I100" s="150"/>
      <c r="J100" s="150"/>
      <c r="K100" s="150"/>
      <c r="L100" s="150"/>
      <c r="M100" s="150"/>
      <c r="N100" s="84"/>
      <c r="O100" s="84"/>
      <c r="P100" s="84"/>
      <c r="Q100" s="150" t="s">
        <v>361</v>
      </c>
      <c r="R100" s="84"/>
      <c r="S100" s="84"/>
      <c r="T100" s="182"/>
      <c r="U100" s="84"/>
    </row>
    <row r="101" ht="30.0" customHeight="1">
      <c r="B101" s="138" t="s">
        <v>152</v>
      </c>
      <c r="C101" s="139" t="s">
        <v>362</v>
      </c>
      <c r="D101" s="138" t="s">
        <v>363</v>
      </c>
      <c r="E101" s="139" t="s">
        <v>364</v>
      </c>
      <c r="F101" s="139"/>
      <c r="G101" s="139"/>
      <c r="H101" s="139"/>
      <c r="I101" s="139"/>
      <c r="J101" s="139"/>
      <c r="K101" s="139"/>
      <c r="L101" s="139"/>
      <c r="M101" s="139"/>
      <c r="N101" s="140" t="s">
        <v>365</v>
      </c>
      <c r="O101" s="141">
        <v>400.0</v>
      </c>
      <c r="P101" s="142">
        <v>7.781975E9</v>
      </c>
      <c r="Q101" s="138" t="s">
        <v>366</v>
      </c>
      <c r="R101" s="138"/>
      <c r="S101" s="138"/>
      <c r="T101" s="152"/>
      <c r="U101" s="138"/>
    </row>
    <row r="102" ht="30.0" customHeight="1">
      <c r="B102" s="145"/>
      <c r="C102" s="145"/>
      <c r="D102" s="147" t="s">
        <v>367</v>
      </c>
      <c r="E102" s="147" t="s">
        <v>323</v>
      </c>
      <c r="F102" s="147"/>
      <c r="G102" s="147"/>
      <c r="H102" s="147"/>
      <c r="I102" s="147"/>
      <c r="J102" s="147"/>
      <c r="K102" s="147"/>
      <c r="L102" s="147"/>
      <c r="M102" s="147"/>
      <c r="N102" s="145"/>
      <c r="O102" s="145"/>
      <c r="P102" s="145"/>
      <c r="Q102" s="148" t="s">
        <v>368</v>
      </c>
      <c r="R102" s="145"/>
      <c r="S102" s="145"/>
      <c r="T102" s="158"/>
      <c r="U102" s="145"/>
    </row>
    <row r="103" ht="30.0" customHeight="1">
      <c r="B103" s="198"/>
      <c r="C103" s="196"/>
      <c r="D103" s="196"/>
      <c r="E103" s="196"/>
      <c r="F103" s="196"/>
      <c r="G103" s="196"/>
      <c r="H103" s="196"/>
      <c r="I103" s="196"/>
      <c r="J103" s="196"/>
      <c r="K103" s="196"/>
      <c r="L103" s="196"/>
      <c r="M103" s="196"/>
      <c r="N103" s="199"/>
      <c r="O103" s="200"/>
      <c r="P103" s="201"/>
      <c r="Q103" s="198"/>
      <c r="R103" s="198"/>
      <c r="S103" s="198"/>
      <c r="T103" s="202"/>
      <c r="U103" s="198"/>
    </row>
    <row r="104" ht="15.75" customHeight="1">
      <c r="T104" s="66"/>
    </row>
    <row r="105" ht="15.75" customHeight="1">
      <c r="T105" s="66"/>
    </row>
    <row r="106" ht="15.75" customHeight="1">
      <c r="T106" s="66"/>
    </row>
    <row r="107" ht="15.75" customHeight="1">
      <c r="T107" s="66"/>
    </row>
    <row r="108" ht="15.75" customHeight="1">
      <c r="T108" s="66"/>
    </row>
    <row r="109" ht="15.75" customHeight="1">
      <c r="T109" s="66"/>
    </row>
    <row r="110" ht="15.75" customHeight="1">
      <c r="T110" s="66"/>
    </row>
    <row r="111" ht="15.75" customHeight="1">
      <c r="T111" s="66"/>
    </row>
    <row r="112" ht="15.75" customHeight="1">
      <c r="T112" s="66"/>
    </row>
    <row r="113" ht="15.75" customHeight="1">
      <c r="T113" s="66"/>
    </row>
    <row r="114" ht="15.75" customHeight="1">
      <c r="T114" s="66"/>
    </row>
    <row r="115" ht="15.75" customHeight="1">
      <c r="T115" s="66"/>
    </row>
    <row r="116" ht="15.75" customHeight="1">
      <c r="T116" s="66"/>
    </row>
    <row r="117" ht="15.75" customHeight="1">
      <c r="T117" s="66"/>
    </row>
    <row r="118" ht="15.75" customHeight="1">
      <c r="T118" s="66"/>
    </row>
    <row r="119" ht="15.75" customHeight="1">
      <c r="T119" s="66"/>
    </row>
    <row r="120" ht="15.75" customHeight="1">
      <c r="T120" s="66"/>
    </row>
    <row r="121" ht="15.75" customHeight="1">
      <c r="T121" s="66"/>
    </row>
    <row r="122" ht="15.75" customHeight="1">
      <c r="T122" s="66"/>
    </row>
    <row r="123" ht="15.75" customHeight="1">
      <c r="T123" s="66"/>
    </row>
    <row r="124" ht="15.75" customHeight="1">
      <c r="T124" s="66"/>
    </row>
    <row r="125" ht="15.75" customHeight="1">
      <c r="T125" s="66"/>
    </row>
    <row r="126" ht="15.75" customHeight="1">
      <c r="T126" s="66"/>
    </row>
    <row r="127" ht="15.75" customHeight="1">
      <c r="T127" s="66"/>
    </row>
    <row r="128" ht="15.75" customHeight="1">
      <c r="T128" s="66"/>
    </row>
    <row r="129" ht="15.75" customHeight="1">
      <c r="T129" s="66"/>
    </row>
    <row r="130" ht="15.75" customHeight="1">
      <c r="T130" s="66"/>
    </row>
    <row r="131" ht="15.75" customHeight="1">
      <c r="T131" s="66"/>
    </row>
    <row r="132" ht="15.75" customHeight="1">
      <c r="T132" s="66"/>
    </row>
    <row r="133" ht="15.75" customHeight="1">
      <c r="T133" s="66"/>
    </row>
    <row r="134" ht="15.75" customHeight="1">
      <c r="T134" s="66"/>
    </row>
    <row r="135" ht="15.75" customHeight="1">
      <c r="T135" s="66"/>
    </row>
    <row r="136" ht="15.75" customHeight="1">
      <c r="T136" s="66"/>
    </row>
    <row r="137" ht="15.75" customHeight="1">
      <c r="T137" s="66"/>
    </row>
    <row r="138" ht="15.75" customHeight="1">
      <c r="T138" s="66"/>
    </row>
    <row r="139" ht="15.75" customHeight="1">
      <c r="T139" s="66"/>
    </row>
    <row r="140" ht="15.75" customHeight="1">
      <c r="T140" s="66"/>
    </row>
    <row r="141" ht="15.75" customHeight="1">
      <c r="T141" s="66"/>
    </row>
    <row r="142" ht="15.75" customHeight="1">
      <c r="T142" s="66"/>
    </row>
    <row r="143" ht="15.75" customHeight="1">
      <c r="T143" s="66"/>
    </row>
    <row r="144" ht="15.75" customHeight="1">
      <c r="T144" s="66"/>
    </row>
    <row r="145" ht="15.75" customHeight="1">
      <c r="T145" s="66"/>
    </row>
    <row r="146" ht="15.75" customHeight="1">
      <c r="T146" s="66"/>
    </row>
    <row r="147" ht="15.75" customHeight="1">
      <c r="T147" s="66"/>
    </row>
    <row r="148" ht="15.75" customHeight="1">
      <c r="T148" s="66"/>
    </row>
    <row r="149" ht="15.75" customHeight="1">
      <c r="T149" s="66"/>
    </row>
    <row r="150" ht="15.75" customHeight="1">
      <c r="T150" s="66"/>
    </row>
    <row r="151" ht="15.75" customHeight="1">
      <c r="T151" s="66"/>
    </row>
    <row r="152" ht="15.75" customHeight="1">
      <c r="T152" s="66"/>
    </row>
    <row r="153" ht="15.75" customHeight="1">
      <c r="T153" s="66"/>
    </row>
    <row r="154" ht="15.75" customHeight="1">
      <c r="T154" s="66"/>
    </row>
    <row r="155" ht="15.75" customHeight="1">
      <c r="T155" s="66"/>
    </row>
    <row r="156" ht="15.75" customHeight="1">
      <c r="T156" s="66"/>
    </row>
    <row r="157" ht="15.75" customHeight="1">
      <c r="T157" s="66"/>
    </row>
    <row r="158" ht="15.75" customHeight="1">
      <c r="T158" s="66"/>
    </row>
    <row r="159" ht="15.75" customHeight="1">
      <c r="T159" s="66"/>
    </row>
    <row r="160" ht="15.75" customHeight="1">
      <c r="T160" s="66"/>
    </row>
    <row r="161" ht="15.75" customHeight="1">
      <c r="T161" s="66"/>
    </row>
    <row r="162" ht="15.75" customHeight="1">
      <c r="T162" s="66"/>
    </row>
    <row r="163" ht="15.75" customHeight="1">
      <c r="T163" s="66"/>
    </row>
    <row r="164" ht="15.75" customHeight="1">
      <c r="T164" s="66"/>
    </row>
    <row r="165" ht="15.75" customHeight="1">
      <c r="T165" s="66"/>
    </row>
    <row r="166" ht="15.75" customHeight="1">
      <c r="T166" s="66"/>
    </row>
    <row r="167" ht="15.75" customHeight="1">
      <c r="T167" s="66"/>
    </row>
    <row r="168" ht="15.75" customHeight="1">
      <c r="T168" s="66"/>
    </row>
    <row r="169" ht="15.75" customHeight="1">
      <c r="T169" s="66"/>
    </row>
    <row r="170" ht="15.75" customHeight="1">
      <c r="T170" s="66"/>
    </row>
    <row r="171" ht="15.75" customHeight="1">
      <c r="T171" s="66"/>
    </row>
    <row r="172" ht="15.75" customHeight="1">
      <c r="T172" s="66"/>
    </row>
    <row r="173" ht="15.75" customHeight="1">
      <c r="T173" s="66"/>
    </row>
    <row r="174" ht="15.75" customHeight="1">
      <c r="T174" s="66"/>
    </row>
    <row r="175" ht="15.75" customHeight="1">
      <c r="T175" s="66"/>
    </row>
    <row r="176" ht="15.75" customHeight="1">
      <c r="T176" s="66"/>
    </row>
    <row r="177" ht="15.75" customHeight="1">
      <c r="T177" s="66"/>
    </row>
    <row r="178" ht="15.75" customHeight="1">
      <c r="T178" s="66"/>
    </row>
    <row r="179" ht="15.75" customHeight="1">
      <c r="T179" s="66"/>
    </row>
    <row r="180" ht="15.75" customHeight="1">
      <c r="T180" s="66"/>
    </row>
    <row r="181" ht="15.75" customHeight="1">
      <c r="T181" s="66"/>
    </row>
    <row r="182" ht="15.75" customHeight="1">
      <c r="T182" s="66"/>
    </row>
    <row r="183" ht="15.75" customHeight="1">
      <c r="T183" s="66"/>
    </row>
    <row r="184" ht="15.75" customHeight="1">
      <c r="T184" s="66"/>
    </row>
    <row r="185" ht="15.75" customHeight="1">
      <c r="T185" s="66"/>
    </row>
    <row r="186" ht="15.75" customHeight="1">
      <c r="T186" s="66"/>
    </row>
    <row r="187" ht="15.75" customHeight="1">
      <c r="T187" s="66"/>
    </row>
    <row r="188" ht="15.75" customHeight="1">
      <c r="T188" s="66"/>
    </row>
    <row r="189" ht="15.75" customHeight="1">
      <c r="T189" s="66"/>
    </row>
    <row r="190" ht="15.75" customHeight="1">
      <c r="T190" s="66"/>
    </row>
    <row r="191" ht="15.75" customHeight="1">
      <c r="T191" s="66"/>
    </row>
    <row r="192" ht="15.75" customHeight="1">
      <c r="T192" s="66"/>
    </row>
    <row r="193" ht="15.75" customHeight="1">
      <c r="T193" s="66"/>
    </row>
    <row r="194" ht="15.75" customHeight="1">
      <c r="T194" s="66"/>
    </row>
    <row r="195" ht="15.75" customHeight="1">
      <c r="T195" s="66"/>
    </row>
    <row r="196" ht="15.75" customHeight="1">
      <c r="T196" s="66"/>
    </row>
    <row r="197" ht="15.75" customHeight="1">
      <c r="T197" s="66"/>
    </row>
    <row r="198" ht="15.75" customHeight="1">
      <c r="T198" s="66"/>
    </row>
    <row r="199" ht="15.75" customHeight="1">
      <c r="T199" s="66"/>
    </row>
    <row r="200" ht="15.75" customHeight="1">
      <c r="T200" s="66"/>
    </row>
    <row r="201" ht="15.75" customHeight="1">
      <c r="T201" s="66"/>
    </row>
    <row r="202" ht="15.75" customHeight="1">
      <c r="T202" s="66"/>
    </row>
    <row r="203" ht="15.75" customHeight="1">
      <c r="T203" s="66"/>
    </row>
    <row r="204" ht="15.75" customHeight="1">
      <c r="T204" s="66"/>
    </row>
    <row r="205" ht="15.75" customHeight="1">
      <c r="T205" s="66"/>
    </row>
    <row r="206" ht="15.75" customHeight="1">
      <c r="T206" s="66"/>
    </row>
    <row r="207" ht="15.75" customHeight="1">
      <c r="T207" s="66"/>
    </row>
    <row r="208" ht="15.75" customHeight="1">
      <c r="T208" s="66"/>
    </row>
    <row r="209" ht="15.75" customHeight="1">
      <c r="T209" s="66"/>
    </row>
    <row r="210" ht="15.75" customHeight="1">
      <c r="T210" s="66"/>
    </row>
    <row r="211" ht="15.75" customHeight="1">
      <c r="T211" s="66"/>
    </row>
    <row r="212" ht="15.75" customHeight="1">
      <c r="T212" s="66"/>
    </row>
    <row r="213" ht="15.75" customHeight="1">
      <c r="T213" s="66"/>
    </row>
    <row r="214" ht="15.75" customHeight="1">
      <c r="T214" s="66"/>
    </row>
    <row r="215" ht="15.75" customHeight="1">
      <c r="T215" s="66"/>
    </row>
    <row r="216" ht="15.75" customHeight="1">
      <c r="T216" s="66"/>
    </row>
    <row r="217" ht="15.75" customHeight="1">
      <c r="T217" s="66"/>
    </row>
    <row r="218" ht="15.75" customHeight="1">
      <c r="T218" s="66"/>
    </row>
    <row r="219" ht="15.75" customHeight="1">
      <c r="T219" s="66"/>
    </row>
    <row r="220" ht="15.75" customHeight="1">
      <c r="T220" s="66"/>
    </row>
    <row r="221" ht="15.75" customHeight="1">
      <c r="T221" s="66"/>
    </row>
    <row r="222" ht="15.75" customHeight="1">
      <c r="T222" s="66"/>
    </row>
    <row r="223" ht="15.75" customHeight="1">
      <c r="T223" s="66"/>
    </row>
    <row r="224" ht="15.75" customHeight="1">
      <c r="T224" s="66"/>
    </row>
    <row r="225" ht="15.75" customHeight="1">
      <c r="T225" s="66"/>
    </row>
    <row r="226" ht="15.75" customHeight="1">
      <c r="T226" s="66"/>
    </row>
    <row r="227" ht="15.75" customHeight="1">
      <c r="T227" s="66"/>
    </row>
    <row r="228" ht="15.75" customHeight="1">
      <c r="T228" s="66"/>
    </row>
    <row r="229" ht="15.75" customHeight="1">
      <c r="T229" s="66"/>
    </row>
    <row r="230" ht="15.75" customHeight="1">
      <c r="T230" s="66"/>
    </row>
    <row r="231" ht="15.75" customHeight="1">
      <c r="T231" s="66"/>
    </row>
    <row r="232" ht="15.75" customHeight="1">
      <c r="T232" s="66"/>
    </row>
    <row r="233" ht="15.75" customHeight="1">
      <c r="T233" s="66"/>
    </row>
    <row r="234" ht="15.75" customHeight="1">
      <c r="T234" s="66"/>
    </row>
    <row r="235" ht="15.75" customHeight="1">
      <c r="T235" s="66"/>
    </row>
    <row r="236" ht="15.75" customHeight="1">
      <c r="T236" s="66"/>
    </row>
    <row r="237" ht="15.75" customHeight="1">
      <c r="T237" s="66"/>
    </row>
    <row r="238" ht="15.75" customHeight="1">
      <c r="T238" s="66"/>
    </row>
    <row r="239" ht="15.75" customHeight="1">
      <c r="T239" s="66"/>
    </row>
    <row r="240" ht="15.75" customHeight="1">
      <c r="T240" s="66"/>
    </row>
    <row r="241" ht="15.75" customHeight="1">
      <c r="T241" s="66"/>
    </row>
    <row r="242" ht="15.75" customHeight="1">
      <c r="T242" s="66"/>
    </row>
    <row r="243" ht="15.75" customHeight="1">
      <c r="T243" s="66"/>
    </row>
    <row r="244" ht="15.75" customHeight="1">
      <c r="T244" s="66"/>
    </row>
    <row r="245" ht="15.75" customHeight="1">
      <c r="T245" s="66"/>
    </row>
    <row r="246" ht="15.75" customHeight="1">
      <c r="T246" s="66"/>
    </row>
    <row r="247" ht="15.75" customHeight="1">
      <c r="T247" s="66"/>
    </row>
    <row r="248" ht="15.75" customHeight="1">
      <c r="T248" s="66"/>
    </row>
    <row r="249" ht="15.75" customHeight="1">
      <c r="T249" s="66"/>
    </row>
    <row r="250" ht="15.75" customHeight="1">
      <c r="T250" s="66"/>
    </row>
    <row r="251" ht="15.75" customHeight="1">
      <c r="T251" s="66"/>
    </row>
    <row r="252" ht="15.75" customHeight="1">
      <c r="T252" s="66"/>
    </row>
    <row r="253" ht="15.75" customHeight="1">
      <c r="T253" s="66"/>
    </row>
    <row r="254" ht="15.75" customHeight="1">
      <c r="T254" s="66"/>
    </row>
    <row r="255" ht="15.75" customHeight="1">
      <c r="T255" s="66"/>
    </row>
    <row r="256" ht="15.75" customHeight="1">
      <c r="T256" s="66"/>
    </row>
    <row r="257" ht="15.75" customHeight="1">
      <c r="T257" s="66"/>
    </row>
    <row r="258" ht="15.75" customHeight="1">
      <c r="T258" s="66"/>
    </row>
    <row r="259" ht="15.75" customHeight="1">
      <c r="T259" s="66"/>
    </row>
    <row r="260" ht="15.75" customHeight="1">
      <c r="T260" s="66"/>
    </row>
    <row r="261" ht="15.75" customHeight="1">
      <c r="T261" s="66"/>
    </row>
    <row r="262" ht="15.75" customHeight="1">
      <c r="T262" s="66"/>
    </row>
    <row r="263" ht="15.75" customHeight="1">
      <c r="T263" s="66"/>
    </row>
    <row r="264" ht="15.75" customHeight="1">
      <c r="T264" s="66"/>
    </row>
    <row r="265" ht="15.75" customHeight="1">
      <c r="T265" s="66"/>
    </row>
    <row r="266" ht="15.75" customHeight="1">
      <c r="T266" s="66"/>
    </row>
    <row r="267" ht="15.75" customHeight="1">
      <c r="T267" s="66"/>
    </row>
    <row r="268" ht="15.75" customHeight="1">
      <c r="T268" s="66"/>
    </row>
    <row r="269" ht="15.75" customHeight="1">
      <c r="T269" s="66"/>
    </row>
    <row r="270" ht="15.75" customHeight="1">
      <c r="T270" s="66"/>
    </row>
    <row r="271" ht="15.75" customHeight="1">
      <c r="T271" s="66"/>
    </row>
    <row r="272" ht="15.75" customHeight="1">
      <c r="T272" s="66"/>
    </row>
    <row r="273" ht="15.75" customHeight="1">
      <c r="T273" s="66"/>
    </row>
    <row r="274" ht="15.75" customHeight="1">
      <c r="T274" s="66"/>
    </row>
    <row r="275" ht="15.75" customHeight="1">
      <c r="T275" s="66"/>
    </row>
    <row r="276" ht="15.75" customHeight="1">
      <c r="T276" s="66"/>
    </row>
    <row r="277" ht="15.75" customHeight="1">
      <c r="T277" s="66"/>
    </row>
    <row r="278" ht="15.75" customHeight="1">
      <c r="T278" s="66"/>
    </row>
    <row r="279" ht="15.75" customHeight="1">
      <c r="T279" s="66"/>
    </row>
    <row r="280" ht="15.75" customHeight="1">
      <c r="T280" s="66"/>
    </row>
    <row r="281" ht="15.75" customHeight="1">
      <c r="T281" s="66"/>
    </row>
    <row r="282" ht="15.75" customHeight="1">
      <c r="T282" s="66"/>
    </row>
    <row r="283" ht="15.75" customHeight="1">
      <c r="T283" s="66"/>
    </row>
    <row r="284" ht="15.75" customHeight="1">
      <c r="T284" s="66"/>
    </row>
    <row r="285" ht="15.75" customHeight="1">
      <c r="T285" s="66"/>
    </row>
    <row r="286" ht="15.75" customHeight="1">
      <c r="T286" s="66"/>
    </row>
    <row r="287" ht="15.75" customHeight="1">
      <c r="T287" s="66"/>
    </row>
    <row r="288" ht="15.75" customHeight="1">
      <c r="T288" s="66"/>
    </row>
    <row r="289" ht="15.75" customHeight="1">
      <c r="T289" s="66"/>
    </row>
    <row r="290" ht="15.75" customHeight="1">
      <c r="T290" s="66"/>
    </row>
    <row r="291" ht="15.75" customHeight="1">
      <c r="T291" s="66"/>
    </row>
    <row r="292" ht="15.75" customHeight="1">
      <c r="T292" s="66"/>
    </row>
    <row r="293" ht="15.75" customHeight="1">
      <c r="T293" s="66"/>
    </row>
    <row r="294" ht="15.75" customHeight="1">
      <c r="T294" s="66"/>
    </row>
    <row r="295" ht="15.75" customHeight="1">
      <c r="T295" s="66"/>
    </row>
    <row r="296" ht="15.75" customHeight="1">
      <c r="T296" s="66"/>
    </row>
    <row r="297" ht="15.75" customHeight="1">
      <c r="T297" s="66"/>
    </row>
    <row r="298" ht="15.75" customHeight="1">
      <c r="T298" s="66"/>
    </row>
    <row r="299" ht="15.75" customHeight="1">
      <c r="T299" s="66"/>
    </row>
    <row r="300" ht="15.75" customHeight="1">
      <c r="T300" s="66"/>
    </row>
    <row r="301" ht="15.75" customHeight="1">
      <c r="T301" s="66"/>
    </row>
    <row r="302" ht="15.75" customHeight="1">
      <c r="T302" s="66"/>
    </row>
    <row r="303" ht="15.75" customHeight="1">
      <c r="T303" s="66"/>
    </row>
    <row r="304" ht="15.75" customHeight="1">
      <c r="T304" s="66"/>
    </row>
    <row r="305" ht="15.75" customHeight="1">
      <c r="T305" s="66"/>
    </row>
    <row r="306" ht="15.75" customHeight="1">
      <c r="T306" s="66"/>
    </row>
    <row r="307" ht="15.75" customHeight="1">
      <c r="T307" s="66"/>
    </row>
    <row r="308" ht="15.75" customHeight="1">
      <c r="T308" s="66"/>
    </row>
    <row r="309" ht="15.75" customHeight="1">
      <c r="T309" s="66"/>
    </row>
    <row r="310" ht="15.75" customHeight="1">
      <c r="T310" s="66"/>
    </row>
    <row r="311" ht="15.75" customHeight="1">
      <c r="T311" s="66"/>
    </row>
    <row r="312" ht="15.75" customHeight="1">
      <c r="T312" s="66"/>
    </row>
    <row r="313" ht="15.75" customHeight="1">
      <c r="T313" s="66"/>
    </row>
    <row r="314" ht="15.75" customHeight="1">
      <c r="T314" s="66"/>
    </row>
    <row r="315" ht="15.75" customHeight="1">
      <c r="T315" s="66"/>
    </row>
    <row r="316" ht="15.75" customHeight="1">
      <c r="T316" s="66"/>
    </row>
    <row r="317" ht="15.75" customHeight="1">
      <c r="T317" s="66"/>
    </row>
    <row r="318" ht="15.75" customHeight="1">
      <c r="T318" s="66"/>
    </row>
    <row r="319" ht="15.75" customHeight="1">
      <c r="T319" s="66"/>
    </row>
    <row r="320" ht="15.75" customHeight="1">
      <c r="T320" s="66"/>
    </row>
    <row r="321" ht="15.75" customHeight="1">
      <c r="T321" s="66"/>
    </row>
    <row r="322" ht="15.75" customHeight="1">
      <c r="T322" s="66"/>
    </row>
    <row r="323" ht="15.75" customHeight="1">
      <c r="T323" s="66"/>
    </row>
    <row r="324" ht="15.75" customHeight="1">
      <c r="T324" s="66"/>
    </row>
    <row r="325" ht="15.75" customHeight="1">
      <c r="T325" s="66"/>
    </row>
    <row r="326" ht="15.75" customHeight="1">
      <c r="T326" s="66"/>
    </row>
    <row r="327" ht="15.75" customHeight="1">
      <c r="T327" s="66"/>
    </row>
    <row r="328" ht="15.75" customHeight="1">
      <c r="T328" s="66"/>
    </row>
    <row r="329" ht="15.75" customHeight="1">
      <c r="T329" s="66"/>
    </row>
    <row r="330" ht="15.75" customHeight="1">
      <c r="T330" s="66"/>
    </row>
    <row r="331" ht="15.75" customHeight="1">
      <c r="T331" s="66"/>
    </row>
    <row r="332" ht="15.75" customHeight="1">
      <c r="T332" s="66"/>
    </row>
    <row r="333" ht="15.75" customHeight="1">
      <c r="T333" s="66"/>
    </row>
    <row r="334" ht="15.75" customHeight="1">
      <c r="T334" s="66"/>
    </row>
    <row r="335" ht="15.75" customHeight="1">
      <c r="T335" s="66"/>
    </row>
    <row r="336" ht="15.75" customHeight="1">
      <c r="T336" s="66"/>
    </row>
    <row r="337" ht="15.75" customHeight="1">
      <c r="T337" s="66"/>
    </row>
    <row r="338" ht="15.75" customHeight="1">
      <c r="T338" s="66"/>
    </row>
    <row r="339" ht="15.75" customHeight="1">
      <c r="T339" s="66"/>
    </row>
    <row r="340" ht="15.75" customHeight="1">
      <c r="T340" s="66"/>
    </row>
    <row r="341" ht="15.75" customHeight="1">
      <c r="T341" s="66"/>
    </row>
    <row r="342" ht="15.75" customHeight="1">
      <c r="T342" s="66"/>
    </row>
    <row r="343" ht="15.75" customHeight="1">
      <c r="T343" s="66"/>
    </row>
    <row r="344" ht="15.75" customHeight="1">
      <c r="T344" s="66"/>
    </row>
    <row r="345" ht="15.75" customHeight="1">
      <c r="T345" s="66"/>
    </row>
    <row r="346" ht="15.75" customHeight="1">
      <c r="T346" s="66"/>
    </row>
    <row r="347" ht="15.75" customHeight="1">
      <c r="T347" s="66"/>
    </row>
    <row r="348" ht="15.75" customHeight="1">
      <c r="T348" s="66"/>
    </row>
    <row r="349" ht="15.75" customHeight="1">
      <c r="T349" s="66"/>
    </row>
    <row r="350" ht="15.75" customHeight="1">
      <c r="T350" s="66"/>
    </row>
    <row r="351" ht="15.75" customHeight="1">
      <c r="T351" s="66"/>
    </row>
    <row r="352" ht="15.75" customHeight="1">
      <c r="T352" s="66"/>
    </row>
    <row r="353" ht="15.75" customHeight="1">
      <c r="T353" s="66"/>
    </row>
    <row r="354" ht="15.75" customHeight="1">
      <c r="T354" s="66"/>
    </row>
    <row r="355" ht="15.75" customHeight="1">
      <c r="T355" s="66"/>
    </row>
    <row r="356" ht="15.75" customHeight="1">
      <c r="T356" s="66"/>
    </row>
    <row r="357" ht="15.75" customHeight="1">
      <c r="T357" s="66"/>
    </row>
    <row r="358" ht="15.75" customHeight="1">
      <c r="T358" s="66"/>
    </row>
    <row r="359" ht="15.75" customHeight="1">
      <c r="T359" s="66"/>
    </row>
    <row r="360" ht="15.75" customHeight="1">
      <c r="T360" s="66"/>
    </row>
    <row r="361" ht="15.75" customHeight="1">
      <c r="T361" s="66"/>
    </row>
    <row r="362" ht="15.75" customHeight="1">
      <c r="T362" s="66"/>
    </row>
    <row r="363" ht="15.75" customHeight="1">
      <c r="T363" s="66"/>
    </row>
    <row r="364" ht="15.75" customHeight="1">
      <c r="T364" s="66"/>
    </row>
    <row r="365" ht="15.75" customHeight="1">
      <c r="T365" s="66"/>
    </row>
    <row r="366" ht="15.75" customHeight="1">
      <c r="T366" s="66"/>
    </row>
    <row r="367" ht="15.75" customHeight="1">
      <c r="T367" s="66"/>
    </row>
    <row r="368" ht="15.75" customHeight="1">
      <c r="T368" s="66"/>
    </row>
    <row r="369" ht="15.75" customHeight="1">
      <c r="T369" s="66"/>
    </row>
    <row r="370" ht="15.75" customHeight="1">
      <c r="T370" s="66"/>
    </row>
    <row r="371" ht="15.75" customHeight="1">
      <c r="T371" s="66"/>
    </row>
    <row r="372" ht="15.75" customHeight="1">
      <c r="T372" s="66"/>
    </row>
    <row r="373" ht="15.75" customHeight="1">
      <c r="T373" s="66"/>
    </row>
    <row r="374" ht="15.75" customHeight="1">
      <c r="T374" s="66"/>
    </row>
    <row r="375" ht="15.75" customHeight="1">
      <c r="T375" s="66"/>
    </row>
    <row r="376" ht="15.75" customHeight="1">
      <c r="T376" s="66"/>
    </row>
    <row r="377" ht="15.75" customHeight="1">
      <c r="T377" s="66"/>
    </row>
    <row r="378" ht="15.75" customHeight="1">
      <c r="T378" s="66"/>
    </row>
    <row r="379" ht="15.75" customHeight="1">
      <c r="T379" s="66"/>
    </row>
    <row r="380" ht="15.75" customHeight="1">
      <c r="T380" s="66"/>
    </row>
    <row r="381" ht="15.75" customHeight="1">
      <c r="T381" s="66"/>
    </row>
    <row r="382" ht="15.75" customHeight="1">
      <c r="T382" s="66"/>
    </row>
    <row r="383" ht="15.75" customHeight="1">
      <c r="T383" s="66"/>
    </row>
    <row r="384" ht="15.75" customHeight="1">
      <c r="T384" s="66"/>
    </row>
    <row r="385" ht="15.75" customHeight="1">
      <c r="T385" s="66"/>
    </row>
    <row r="386" ht="15.75" customHeight="1">
      <c r="T386" s="66"/>
    </row>
    <row r="387" ht="15.75" customHeight="1">
      <c r="T387" s="66"/>
    </row>
    <row r="388" ht="15.75" customHeight="1">
      <c r="T388" s="66"/>
    </row>
    <row r="389" ht="15.75" customHeight="1">
      <c r="T389" s="66"/>
    </row>
    <row r="390" ht="15.75" customHeight="1">
      <c r="T390" s="66"/>
    </row>
    <row r="391" ht="15.75" customHeight="1">
      <c r="T391" s="66"/>
    </row>
    <row r="392" ht="15.75" customHeight="1">
      <c r="T392" s="66"/>
    </row>
    <row r="393" ht="15.75" customHeight="1">
      <c r="T393" s="66"/>
    </row>
    <row r="394" ht="15.75" customHeight="1">
      <c r="T394" s="66"/>
    </row>
    <row r="395" ht="15.75" customHeight="1">
      <c r="T395" s="66"/>
    </row>
    <row r="396" ht="15.75" customHeight="1">
      <c r="T396" s="66"/>
    </row>
    <row r="397" ht="15.75" customHeight="1">
      <c r="T397" s="66"/>
    </row>
    <row r="398" ht="15.75" customHeight="1">
      <c r="T398" s="66"/>
    </row>
    <row r="399" ht="15.75" customHeight="1">
      <c r="T399" s="66"/>
    </row>
    <row r="400" ht="15.75" customHeight="1">
      <c r="T400" s="66"/>
    </row>
    <row r="401" ht="15.75" customHeight="1">
      <c r="T401" s="66"/>
    </row>
    <row r="402" ht="15.75" customHeight="1">
      <c r="T402" s="66"/>
    </row>
    <row r="403" ht="15.75" customHeight="1">
      <c r="T403" s="66"/>
    </row>
    <row r="404" ht="15.75" customHeight="1">
      <c r="T404" s="66"/>
    </row>
    <row r="405" ht="15.75" customHeight="1">
      <c r="T405" s="66"/>
    </row>
    <row r="406" ht="15.75" customHeight="1">
      <c r="T406" s="66"/>
    </row>
    <row r="407" ht="15.75" customHeight="1">
      <c r="T407" s="66"/>
    </row>
    <row r="408" ht="15.75" customHeight="1">
      <c r="T408" s="66"/>
    </row>
    <row r="409" ht="15.75" customHeight="1">
      <c r="T409" s="66"/>
    </row>
    <row r="410" ht="15.75" customHeight="1">
      <c r="T410" s="66"/>
    </row>
    <row r="411" ht="15.75" customHeight="1">
      <c r="T411" s="66"/>
    </row>
    <row r="412" ht="15.75" customHeight="1">
      <c r="T412" s="66"/>
    </row>
    <row r="413" ht="15.75" customHeight="1">
      <c r="T413" s="66"/>
    </row>
    <row r="414" ht="15.75" customHeight="1">
      <c r="T414" s="66"/>
    </row>
    <row r="415" ht="15.75" customHeight="1">
      <c r="T415" s="66"/>
    </row>
    <row r="416" ht="15.75" customHeight="1">
      <c r="T416" s="66"/>
    </row>
    <row r="417" ht="15.75" customHeight="1">
      <c r="T417" s="66"/>
    </row>
    <row r="418" ht="15.75" customHeight="1">
      <c r="T418" s="66"/>
    </row>
    <row r="419" ht="15.75" customHeight="1">
      <c r="T419" s="66"/>
    </row>
    <row r="420" ht="15.75" customHeight="1">
      <c r="T420" s="66"/>
    </row>
    <row r="421" ht="15.75" customHeight="1">
      <c r="T421" s="66"/>
    </row>
    <row r="422" ht="15.75" customHeight="1">
      <c r="T422" s="66"/>
    </row>
    <row r="423" ht="15.75" customHeight="1">
      <c r="T423" s="66"/>
    </row>
    <row r="424" ht="15.75" customHeight="1">
      <c r="T424" s="66"/>
    </row>
    <row r="425" ht="15.75" customHeight="1">
      <c r="T425" s="66"/>
    </row>
    <row r="426" ht="15.75" customHeight="1">
      <c r="T426" s="66"/>
    </row>
    <row r="427" ht="15.75" customHeight="1">
      <c r="T427" s="66"/>
    </row>
    <row r="428" ht="15.75" customHeight="1">
      <c r="T428" s="66"/>
    </row>
    <row r="429" ht="15.75" customHeight="1">
      <c r="T429" s="66"/>
    </row>
    <row r="430" ht="15.75" customHeight="1">
      <c r="T430" s="66"/>
    </row>
    <row r="431" ht="15.75" customHeight="1">
      <c r="T431" s="66"/>
    </row>
    <row r="432" ht="15.75" customHeight="1">
      <c r="T432" s="66"/>
    </row>
    <row r="433" ht="15.75" customHeight="1">
      <c r="T433" s="66"/>
    </row>
    <row r="434" ht="15.75" customHeight="1">
      <c r="T434" s="66"/>
    </row>
    <row r="435" ht="15.75" customHeight="1">
      <c r="T435" s="66"/>
    </row>
    <row r="436" ht="15.75" customHeight="1">
      <c r="T436" s="66"/>
    </row>
    <row r="437" ht="15.75" customHeight="1">
      <c r="T437" s="66"/>
    </row>
    <row r="438" ht="15.75" customHeight="1">
      <c r="T438" s="66"/>
    </row>
    <row r="439" ht="15.75" customHeight="1">
      <c r="T439" s="66"/>
    </row>
    <row r="440" ht="15.75" customHeight="1">
      <c r="T440" s="66"/>
    </row>
    <row r="441" ht="15.75" customHeight="1">
      <c r="T441" s="66"/>
    </row>
    <row r="442" ht="15.75" customHeight="1">
      <c r="T442" s="66"/>
    </row>
    <row r="443" ht="15.75" customHeight="1">
      <c r="T443" s="66"/>
    </row>
    <row r="444" ht="15.75" customHeight="1">
      <c r="T444" s="66"/>
    </row>
    <row r="445" ht="15.75" customHeight="1">
      <c r="T445" s="66"/>
    </row>
    <row r="446" ht="15.75" customHeight="1">
      <c r="T446" s="66"/>
    </row>
    <row r="447" ht="15.75" customHeight="1">
      <c r="T447" s="66"/>
    </row>
    <row r="448" ht="15.75" customHeight="1">
      <c r="T448" s="66"/>
    </row>
    <row r="449" ht="15.75" customHeight="1">
      <c r="T449" s="66"/>
    </row>
    <row r="450" ht="15.75" customHeight="1">
      <c r="T450" s="66"/>
    </row>
    <row r="451" ht="15.75" customHeight="1">
      <c r="T451" s="66"/>
    </row>
    <row r="452" ht="15.75" customHeight="1">
      <c r="T452" s="66"/>
    </row>
    <row r="453" ht="15.75" customHeight="1">
      <c r="T453" s="66"/>
    </row>
    <row r="454" ht="15.75" customHeight="1">
      <c r="T454" s="66"/>
    </row>
    <row r="455" ht="15.75" customHeight="1">
      <c r="T455" s="66"/>
    </row>
    <row r="456" ht="15.75" customHeight="1">
      <c r="T456" s="66"/>
    </row>
    <row r="457" ht="15.75" customHeight="1">
      <c r="T457" s="66"/>
    </row>
    <row r="458" ht="15.75" customHeight="1">
      <c r="T458" s="66"/>
    </row>
    <row r="459" ht="15.75" customHeight="1">
      <c r="T459" s="66"/>
    </row>
    <row r="460" ht="15.75" customHeight="1">
      <c r="T460" s="66"/>
    </row>
    <row r="461" ht="15.75" customHeight="1">
      <c r="T461" s="66"/>
    </row>
    <row r="462" ht="15.75" customHeight="1">
      <c r="T462" s="66"/>
    </row>
    <row r="463" ht="15.75" customHeight="1">
      <c r="T463" s="66"/>
    </row>
    <row r="464" ht="15.75" customHeight="1">
      <c r="T464" s="66"/>
    </row>
    <row r="465" ht="15.75" customHeight="1">
      <c r="T465" s="66"/>
    </row>
    <row r="466" ht="15.75" customHeight="1">
      <c r="T466" s="66"/>
    </row>
    <row r="467" ht="15.75" customHeight="1">
      <c r="T467" s="66"/>
    </row>
    <row r="468" ht="15.75" customHeight="1">
      <c r="T468" s="66"/>
    </row>
    <row r="469" ht="15.75" customHeight="1">
      <c r="T469" s="66"/>
    </row>
    <row r="470" ht="15.75" customHeight="1">
      <c r="T470" s="66"/>
    </row>
    <row r="471" ht="15.75" customHeight="1">
      <c r="T471" s="66"/>
    </row>
    <row r="472" ht="15.75" customHeight="1">
      <c r="T472" s="66"/>
    </row>
    <row r="473" ht="15.75" customHeight="1">
      <c r="T473" s="66"/>
    </row>
    <row r="474" ht="15.75" customHeight="1">
      <c r="T474" s="66"/>
    </row>
    <row r="475" ht="15.75" customHeight="1">
      <c r="T475" s="66"/>
    </row>
    <row r="476" ht="15.75" customHeight="1">
      <c r="T476" s="66"/>
    </row>
    <row r="477" ht="15.75" customHeight="1">
      <c r="T477" s="66"/>
    </row>
    <row r="478" ht="15.75" customHeight="1">
      <c r="T478" s="66"/>
    </row>
    <row r="479" ht="15.75" customHeight="1">
      <c r="T479" s="66"/>
    </row>
    <row r="480" ht="15.75" customHeight="1">
      <c r="T480" s="66"/>
    </row>
    <row r="481" ht="15.75" customHeight="1">
      <c r="T481" s="66"/>
    </row>
    <row r="482" ht="15.75" customHeight="1">
      <c r="T482" s="66"/>
    </row>
    <row r="483" ht="15.75" customHeight="1">
      <c r="T483" s="66"/>
    </row>
    <row r="484" ht="15.75" customHeight="1">
      <c r="T484" s="66"/>
    </row>
    <row r="485" ht="15.75" customHeight="1">
      <c r="T485" s="66"/>
    </row>
    <row r="486" ht="15.75" customHeight="1">
      <c r="T486" s="66"/>
    </row>
    <row r="487" ht="15.75" customHeight="1">
      <c r="T487" s="66"/>
    </row>
    <row r="488" ht="15.75" customHeight="1">
      <c r="T488" s="66"/>
    </row>
    <row r="489" ht="15.75" customHeight="1">
      <c r="T489" s="66"/>
    </row>
    <row r="490" ht="15.75" customHeight="1">
      <c r="T490" s="66"/>
    </row>
    <row r="491" ht="15.75" customHeight="1">
      <c r="T491" s="66"/>
    </row>
    <row r="492" ht="15.75" customHeight="1">
      <c r="T492" s="66"/>
    </row>
    <row r="493" ht="15.75" customHeight="1">
      <c r="T493" s="66"/>
    </row>
    <row r="494" ht="15.75" customHeight="1">
      <c r="T494" s="66"/>
    </row>
    <row r="495" ht="15.75" customHeight="1">
      <c r="T495" s="66"/>
    </row>
    <row r="496" ht="15.75" customHeight="1">
      <c r="T496" s="66"/>
    </row>
    <row r="497" ht="15.75" customHeight="1">
      <c r="T497" s="66"/>
    </row>
    <row r="498" ht="15.75" customHeight="1">
      <c r="T498" s="66"/>
    </row>
    <row r="499" ht="15.75" customHeight="1">
      <c r="T499" s="66"/>
    </row>
    <row r="500" ht="15.75" customHeight="1">
      <c r="T500" s="66"/>
    </row>
    <row r="501" ht="15.75" customHeight="1">
      <c r="T501" s="66"/>
    </row>
    <row r="502" ht="15.75" customHeight="1">
      <c r="T502" s="66"/>
    </row>
    <row r="503" ht="15.75" customHeight="1">
      <c r="T503" s="66"/>
    </row>
    <row r="504" ht="15.75" customHeight="1">
      <c r="T504" s="66"/>
    </row>
    <row r="505" ht="15.75" customHeight="1">
      <c r="T505" s="66"/>
    </row>
    <row r="506" ht="15.75" customHeight="1">
      <c r="T506" s="66"/>
    </row>
    <row r="507" ht="15.75" customHeight="1">
      <c r="T507" s="66"/>
    </row>
    <row r="508" ht="15.75" customHeight="1">
      <c r="T508" s="66"/>
    </row>
    <row r="509" ht="15.75" customHeight="1">
      <c r="T509" s="66"/>
    </row>
    <row r="510" ht="15.75" customHeight="1">
      <c r="T510" s="66"/>
    </row>
    <row r="511" ht="15.75" customHeight="1">
      <c r="T511" s="66"/>
    </row>
    <row r="512" ht="15.75" customHeight="1">
      <c r="T512" s="66"/>
    </row>
    <row r="513" ht="15.75" customHeight="1">
      <c r="T513" s="66"/>
    </row>
    <row r="514" ht="15.75" customHeight="1">
      <c r="T514" s="66"/>
    </row>
    <row r="515" ht="15.75" customHeight="1">
      <c r="T515" s="66"/>
    </row>
    <row r="516" ht="15.75" customHeight="1">
      <c r="T516" s="66"/>
    </row>
    <row r="517" ht="15.75" customHeight="1">
      <c r="T517" s="66"/>
    </row>
    <row r="518" ht="15.75" customHeight="1">
      <c r="T518" s="66"/>
    </row>
    <row r="519" ht="15.75" customHeight="1">
      <c r="T519" s="66"/>
    </row>
    <row r="520" ht="15.75" customHeight="1">
      <c r="T520" s="66"/>
    </row>
    <row r="521" ht="15.75" customHeight="1">
      <c r="T521" s="66"/>
    </row>
    <row r="522" ht="15.75" customHeight="1">
      <c r="T522" s="66"/>
    </row>
    <row r="523" ht="15.75" customHeight="1">
      <c r="T523" s="66"/>
    </row>
    <row r="524" ht="15.75" customHeight="1">
      <c r="T524" s="66"/>
    </row>
    <row r="525" ht="15.75" customHeight="1">
      <c r="T525" s="66"/>
    </row>
    <row r="526" ht="15.75" customHeight="1">
      <c r="T526" s="66"/>
    </row>
    <row r="527" ht="15.75" customHeight="1">
      <c r="T527" s="66"/>
    </row>
    <row r="528" ht="15.75" customHeight="1">
      <c r="T528" s="66"/>
    </row>
    <row r="529" ht="15.75" customHeight="1">
      <c r="T529" s="66"/>
    </row>
    <row r="530" ht="15.75" customHeight="1">
      <c r="T530" s="66"/>
    </row>
    <row r="531" ht="15.75" customHeight="1">
      <c r="T531" s="66"/>
    </row>
    <row r="532" ht="15.75" customHeight="1">
      <c r="T532" s="66"/>
    </row>
    <row r="533" ht="15.75" customHeight="1">
      <c r="T533" s="66"/>
    </row>
    <row r="534" ht="15.75" customHeight="1">
      <c r="T534" s="66"/>
    </row>
    <row r="535" ht="15.75" customHeight="1">
      <c r="T535" s="66"/>
    </row>
    <row r="536" ht="15.75" customHeight="1">
      <c r="T536" s="66"/>
    </row>
    <row r="537" ht="15.75" customHeight="1">
      <c r="T537" s="66"/>
    </row>
    <row r="538" ht="15.75" customHeight="1">
      <c r="T538" s="66"/>
    </row>
    <row r="539" ht="15.75" customHeight="1">
      <c r="T539" s="66"/>
    </row>
    <row r="540" ht="15.75" customHeight="1">
      <c r="T540" s="66"/>
    </row>
    <row r="541" ht="15.75" customHeight="1">
      <c r="T541" s="66"/>
    </row>
    <row r="542" ht="15.75" customHeight="1">
      <c r="T542" s="66"/>
    </row>
    <row r="543" ht="15.75" customHeight="1">
      <c r="T543" s="66"/>
    </row>
    <row r="544" ht="15.75" customHeight="1">
      <c r="T544" s="66"/>
    </row>
    <row r="545" ht="15.75" customHeight="1">
      <c r="T545" s="66"/>
    </row>
    <row r="546" ht="15.75" customHeight="1">
      <c r="T546" s="66"/>
    </row>
    <row r="547" ht="15.75" customHeight="1">
      <c r="T547" s="66"/>
    </row>
    <row r="548" ht="15.75" customHeight="1">
      <c r="T548" s="66"/>
    </row>
    <row r="549" ht="15.75" customHeight="1">
      <c r="T549" s="66"/>
    </row>
    <row r="550" ht="15.75" customHeight="1">
      <c r="T550" s="66"/>
    </row>
    <row r="551" ht="15.75" customHeight="1">
      <c r="T551" s="66"/>
    </row>
    <row r="552" ht="15.75" customHeight="1">
      <c r="T552" s="66"/>
    </row>
    <row r="553" ht="15.75" customHeight="1">
      <c r="T553" s="66"/>
    </row>
    <row r="554" ht="15.75" customHeight="1">
      <c r="T554" s="66"/>
    </row>
    <row r="555" ht="15.75" customHeight="1">
      <c r="T555" s="66"/>
    </row>
    <row r="556" ht="15.75" customHeight="1">
      <c r="T556" s="66"/>
    </row>
    <row r="557" ht="15.75" customHeight="1">
      <c r="T557" s="66"/>
    </row>
    <row r="558" ht="15.75" customHeight="1">
      <c r="T558" s="66"/>
    </row>
    <row r="559" ht="15.75" customHeight="1">
      <c r="T559" s="66"/>
    </row>
    <row r="560" ht="15.75" customHeight="1">
      <c r="T560" s="66"/>
    </row>
    <row r="561" ht="15.75" customHeight="1">
      <c r="T561" s="66"/>
    </row>
    <row r="562" ht="15.75" customHeight="1">
      <c r="T562" s="66"/>
    </row>
    <row r="563" ht="15.75" customHeight="1">
      <c r="T563" s="66"/>
    </row>
    <row r="564" ht="15.75" customHeight="1">
      <c r="T564" s="66"/>
    </row>
    <row r="565" ht="15.75" customHeight="1">
      <c r="T565" s="66"/>
    </row>
    <row r="566" ht="15.75" customHeight="1">
      <c r="T566" s="66"/>
    </row>
    <row r="567" ht="15.75" customHeight="1">
      <c r="T567" s="66"/>
    </row>
    <row r="568" ht="15.75" customHeight="1">
      <c r="T568" s="66"/>
    </row>
    <row r="569" ht="15.75" customHeight="1">
      <c r="T569" s="66"/>
    </row>
    <row r="570" ht="15.75" customHeight="1">
      <c r="T570" s="66"/>
    </row>
    <row r="571" ht="15.75" customHeight="1">
      <c r="T571" s="66"/>
    </row>
    <row r="572" ht="15.75" customHeight="1">
      <c r="T572" s="66"/>
    </row>
    <row r="573" ht="15.75" customHeight="1">
      <c r="T573" s="66"/>
    </row>
    <row r="574" ht="15.75" customHeight="1">
      <c r="T574" s="66"/>
    </row>
    <row r="575" ht="15.75" customHeight="1">
      <c r="T575" s="66"/>
    </row>
    <row r="576" ht="15.75" customHeight="1">
      <c r="T576" s="66"/>
    </row>
    <row r="577" ht="15.75" customHeight="1">
      <c r="T577" s="66"/>
    </row>
    <row r="578" ht="15.75" customHeight="1">
      <c r="T578" s="66"/>
    </row>
    <row r="579" ht="15.75" customHeight="1">
      <c r="T579" s="66"/>
    </row>
    <row r="580" ht="15.75" customHeight="1">
      <c r="T580" s="66"/>
    </row>
    <row r="581" ht="15.75" customHeight="1">
      <c r="T581" s="66"/>
    </row>
    <row r="582" ht="15.75" customHeight="1">
      <c r="T582" s="66"/>
    </row>
    <row r="583" ht="15.75" customHeight="1">
      <c r="T583" s="66"/>
    </row>
    <row r="584" ht="15.75" customHeight="1">
      <c r="T584" s="66"/>
    </row>
    <row r="585" ht="15.75" customHeight="1">
      <c r="T585" s="66"/>
    </row>
    <row r="586" ht="15.75" customHeight="1">
      <c r="T586" s="66"/>
    </row>
    <row r="587" ht="15.75" customHeight="1">
      <c r="T587" s="66"/>
    </row>
    <row r="588" ht="15.75" customHeight="1">
      <c r="T588" s="66"/>
    </row>
    <row r="589" ht="15.75" customHeight="1">
      <c r="T589" s="66"/>
    </row>
    <row r="590" ht="15.75" customHeight="1">
      <c r="T590" s="66"/>
    </row>
    <row r="591" ht="15.75" customHeight="1">
      <c r="T591" s="66"/>
    </row>
    <row r="592" ht="15.75" customHeight="1">
      <c r="T592" s="66"/>
    </row>
    <row r="593" ht="15.75" customHeight="1">
      <c r="T593" s="66"/>
    </row>
    <row r="594" ht="15.75" customHeight="1">
      <c r="T594" s="66"/>
    </row>
    <row r="595" ht="15.75" customHeight="1">
      <c r="T595" s="66"/>
    </row>
    <row r="596" ht="15.75" customHeight="1">
      <c r="T596" s="66"/>
    </row>
    <row r="597" ht="15.75" customHeight="1">
      <c r="T597" s="66"/>
    </row>
    <row r="598" ht="15.75" customHeight="1">
      <c r="T598" s="66"/>
    </row>
    <row r="599" ht="15.75" customHeight="1">
      <c r="T599" s="66"/>
    </row>
    <row r="600" ht="15.75" customHeight="1">
      <c r="T600" s="66"/>
    </row>
    <row r="601" ht="15.75" customHeight="1">
      <c r="T601" s="66"/>
    </row>
    <row r="602" ht="15.75" customHeight="1">
      <c r="T602" s="66"/>
    </row>
    <row r="603" ht="15.75" customHeight="1">
      <c r="T603" s="66"/>
    </row>
    <row r="604" ht="15.75" customHeight="1">
      <c r="T604" s="66"/>
    </row>
    <row r="605" ht="15.75" customHeight="1">
      <c r="T605" s="66"/>
    </row>
    <row r="606" ht="15.75" customHeight="1">
      <c r="T606" s="66"/>
    </row>
    <row r="607" ht="15.75" customHeight="1">
      <c r="T607" s="66"/>
    </row>
    <row r="608" ht="15.75" customHeight="1">
      <c r="T608" s="66"/>
    </row>
    <row r="609" ht="15.75" customHeight="1">
      <c r="T609" s="66"/>
    </row>
    <row r="610" ht="15.75" customHeight="1">
      <c r="T610" s="66"/>
    </row>
    <row r="611" ht="15.75" customHeight="1">
      <c r="T611" s="66"/>
    </row>
    <row r="612" ht="15.75" customHeight="1">
      <c r="T612" s="66"/>
    </row>
    <row r="613" ht="15.75" customHeight="1">
      <c r="T613" s="66"/>
    </row>
    <row r="614" ht="15.75" customHeight="1">
      <c r="T614" s="66"/>
    </row>
    <row r="615" ht="15.75" customHeight="1">
      <c r="T615" s="66"/>
    </row>
    <row r="616" ht="15.75" customHeight="1">
      <c r="T616" s="66"/>
    </row>
    <row r="617" ht="15.75" customHeight="1">
      <c r="T617" s="66"/>
    </row>
    <row r="618" ht="15.75" customHeight="1">
      <c r="T618" s="66"/>
    </row>
    <row r="619" ht="15.75" customHeight="1">
      <c r="T619" s="66"/>
    </row>
    <row r="620" ht="15.75" customHeight="1">
      <c r="T620" s="66"/>
    </row>
    <row r="621" ht="15.75" customHeight="1">
      <c r="T621" s="66"/>
    </row>
    <row r="622" ht="15.75" customHeight="1">
      <c r="T622" s="66"/>
    </row>
    <row r="623" ht="15.75" customHeight="1">
      <c r="T623" s="66"/>
    </row>
    <row r="624" ht="15.75" customHeight="1">
      <c r="T624" s="66"/>
    </row>
    <row r="625" ht="15.75" customHeight="1">
      <c r="T625" s="66"/>
    </row>
    <row r="626" ht="15.75" customHeight="1">
      <c r="T626" s="66"/>
    </row>
    <row r="627" ht="15.75" customHeight="1">
      <c r="T627" s="66"/>
    </row>
    <row r="628" ht="15.75" customHeight="1">
      <c r="T628" s="66"/>
    </row>
    <row r="629" ht="15.75" customHeight="1">
      <c r="T629" s="66"/>
    </row>
    <row r="630" ht="15.75" customHeight="1">
      <c r="T630" s="66"/>
    </row>
    <row r="631" ht="15.75" customHeight="1">
      <c r="T631" s="66"/>
    </row>
    <row r="632" ht="15.75" customHeight="1">
      <c r="T632" s="66"/>
    </row>
    <row r="633" ht="15.75" customHeight="1">
      <c r="T633" s="66"/>
    </row>
    <row r="634" ht="15.75" customHeight="1">
      <c r="T634" s="66"/>
    </row>
    <row r="635" ht="15.75" customHeight="1">
      <c r="T635" s="66"/>
    </row>
    <row r="636" ht="15.75" customHeight="1">
      <c r="T636" s="66"/>
    </row>
    <row r="637" ht="15.75" customHeight="1">
      <c r="T637" s="66"/>
    </row>
    <row r="638" ht="15.75" customHeight="1">
      <c r="T638" s="66"/>
    </row>
    <row r="639" ht="15.75" customHeight="1">
      <c r="T639" s="66"/>
    </row>
    <row r="640" ht="15.75" customHeight="1">
      <c r="T640" s="66"/>
    </row>
    <row r="641" ht="15.75" customHeight="1">
      <c r="T641" s="66"/>
    </row>
    <row r="642" ht="15.75" customHeight="1">
      <c r="T642" s="66"/>
    </row>
    <row r="643" ht="15.75" customHeight="1">
      <c r="T643" s="66"/>
    </row>
    <row r="644" ht="15.75" customHeight="1">
      <c r="T644" s="66"/>
    </row>
    <row r="645" ht="15.75" customHeight="1">
      <c r="T645" s="66"/>
    </row>
    <row r="646" ht="15.75" customHeight="1">
      <c r="T646" s="66"/>
    </row>
    <row r="647" ht="15.75" customHeight="1">
      <c r="T647" s="66"/>
    </row>
    <row r="648" ht="15.75" customHeight="1">
      <c r="T648" s="66"/>
    </row>
    <row r="649" ht="15.75" customHeight="1">
      <c r="T649" s="66"/>
    </row>
    <row r="650" ht="15.75" customHeight="1">
      <c r="T650" s="66"/>
    </row>
    <row r="651" ht="15.75" customHeight="1">
      <c r="T651" s="66"/>
    </row>
    <row r="652" ht="15.75" customHeight="1">
      <c r="T652" s="66"/>
    </row>
    <row r="653" ht="15.75" customHeight="1">
      <c r="T653" s="66"/>
    </row>
    <row r="654" ht="15.75" customHeight="1">
      <c r="T654" s="66"/>
    </row>
    <row r="655" ht="15.75" customHeight="1">
      <c r="T655" s="66"/>
    </row>
    <row r="656" ht="15.75" customHeight="1">
      <c r="T656" s="66"/>
    </row>
    <row r="657" ht="15.75" customHeight="1">
      <c r="T657" s="66"/>
    </row>
    <row r="658" ht="15.75" customHeight="1">
      <c r="T658" s="66"/>
    </row>
    <row r="659" ht="15.75" customHeight="1">
      <c r="T659" s="66"/>
    </row>
    <row r="660" ht="15.75" customHeight="1">
      <c r="T660" s="66"/>
    </row>
    <row r="661" ht="15.75" customHeight="1">
      <c r="T661" s="66"/>
    </row>
    <row r="662" ht="15.75" customHeight="1">
      <c r="T662" s="66"/>
    </row>
    <row r="663" ht="15.75" customHeight="1">
      <c r="T663" s="66"/>
    </row>
    <row r="664" ht="15.75" customHeight="1">
      <c r="T664" s="66"/>
    </row>
    <row r="665" ht="15.75" customHeight="1">
      <c r="T665" s="66"/>
    </row>
    <row r="666" ht="15.75" customHeight="1">
      <c r="T666" s="66"/>
    </row>
    <row r="667" ht="15.75" customHeight="1">
      <c r="T667" s="66"/>
    </row>
    <row r="668" ht="15.75" customHeight="1">
      <c r="T668" s="66"/>
    </row>
    <row r="669" ht="15.75" customHeight="1">
      <c r="T669" s="66"/>
    </row>
    <row r="670" ht="15.75" customHeight="1">
      <c r="T670" s="66"/>
    </row>
    <row r="671" ht="15.75" customHeight="1">
      <c r="T671" s="66"/>
    </row>
    <row r="672" ht="15.75" customHeight="1">
      <c r="T672" s="66"/>
    </row>
    <row r="673" ht="15.75" customHeight="1">
      <c r="T673" s="66"/>
    </row>
    <row r="674" ht="15.75" customHeight="1">
      <c r="T674" s="66"/>
    </row>
    <row r="675" ht="15.75" customHeight="1">
      <c r="T675" s="66"/>
    </row>
    <row r="676" ht="15.75" customHeight="1">
      <c r="T676" s="66"/>
    </row>
    <row r="677" ht="15.75" customHeight="1">
      <c r="T677" s="66"/>
    </row>
    <row r="678" ht="15.75" customHeight="1">
      <c r="T678" s="66"/>
    </row>
    <row r="679" ht="15.75" customHeight="1">
      <c r="T679" s="66"/>
    </row>
    <row r="680" ht="15.75" customHeight="1">
      <c r="T680" s="66"/>
    </row>
    <row r="681" ht="15.75" customHeight="1">
      <c r="T681" s="66"/>
    </row>
    <row r="682" ht="15.75" customHeight="1">
      <c r="T682" s="66"/>
    </row>
    <row r="683" ht="15.75" customHeight="1">
      <c r="T683" s="66"/>
    </row>
    <row r="684" ht="15.75" customHeight="1">
      <c r="T684" s="66"/>
    </row>
    <row r="685" ht="15.75" customHeight="1">
      <c r="T685" s="66"/>
    </row>
    <row r="686" ht="15.75" customHeight="1">
      <c r="T686" s="66"/>
    </row>
    <row r="687" ht="15.75" customHeight="1">
      <c r="T687" s="66"/>
    </row>
    <row r="688" ht="15.75" customHeight="1">
      <c r="T688" s="66"/>
    </row>
    <row r="689" ht="15.75" customHeight="1">
      <c r="T689" s="66"/>
    </row>
    <row r="690" ht="15.75" customHeight="1">
      <c r="T690" s="66"/>
    </row>
    <row r="691" ht="15.75" customHeight="1">
      <c r="T691" s="66"/>
    </row>
    <row r="692" ht="15.75" customHeight="1">
      <c r="T692" s="66"/>
    </row>
    <row r="693" ht="15.75" customHeight="1">
      <c r="T693" s="66"/>
    </row>
    <row r="694" ht="15.75" customHeight="1">
      <c r="T694" s="66"/>
    </row>
    <row r="695" ht="15.75" customHeight="1">
      <c r="T695" s="66"/>
    </row>
    <row r="696" ht="15.75" customHeight="1">
      <c r="T696" s="66"/>
    </row>
    <row r="697" ht="15.75" customHeight="1">
      <c r="T697" s="66"/>
    </row>
    <row r="698" ht="15.75" customHeight="1">
      <c r="T698" s="66"/>
    </row>
    <row r="699" ht="15.75" customHeight="1">
      <c r="T699" s="66"/>
    </row>
    <row r="700" ht="15.75" customHeight="1">
      <c r="T700" s="66"/>
    </row>
    <row r="701" ht="15.75" customHeight="1">
      <c r="T701" s="66"/>
    </row>
    <row r="702" ht="15.75" customHeight="1">
      <c r="T702" s="66"/>
    </row>
    <row r="703" ht="15.75" customHeight="1">
      <c r="T703" s="66"/>
    </row>
    <row r="704" ht="15.75" customHeight="1">
      <c r="T704" s="66"/>
    </row>
    <row r="705" ht="15.75" customHeight="1">
      <c r="T705" s="66"/>
    </row>
    <row r="706" ht="15.75" customHeight="1">
      <c r="T706" s="66"/>
    </row>
    <row r="707" ht="15.75" customHeight="1">
      <c r="T707" s="66"/>
    </row>
    <row r="708" ht="15.75" customHeight="1">
      <c r="T708" s="66"/>
    </row>
    <row r="709" ht="15.75" customHeight="1">
      <c r="T709" s="66"/>
    </row>
    <row r="710" ht="15.75" customHeight="1">
      <c r="T710" s="66"/>
    </row>
    <row r="711" ht="15.75" customHeight="1">
      <c r="T711" s="66"/>
    </row>
    <row r="712" ht="15.75" customHeight="1">
      <c r="T712" s="66"/>
    </row>
    <row r="713" ht="15.75" customHeight="1">
      <c r="T713" s="66"/>
    </row>
    <row r="714" ht="15.75" customHeight="1">
      <c r="T714" s="66"/>
    </row>
    <row r="715" ht="15.75" customHeight="1">
      <c r="T715" s="66"/>
    </row>
    <row r="716" ht="15.75" customHeight="1">
      <c r="T716" s="66"/>
    </row>
    <row r="717" ht="15.75" customHeight="1">
      <c r="T717" s="66"/>
    </row>
    <row r="718" ht="15.75" customHeight="1">
      <c r="T718" s="66"/>
    </row>
    <row r="719" ht="15.75" customHeight="1">
      <c r="T719" s="66"/>
    </row>
    <row r="720" ht="15.75" customHeight="1">
      <c r="T720" s="66"/>
    </row>
    <row r="721" ht="15.75" customHeight="1">
      <c r="T721" s="66"/>
    </row>
    <row r="722" ht="15.75" customHeight="1">
      <c r="T722" s="66"/>
    </row>
    <row r="723" ht="15.75" customHeight="1">
      <c r="T723" s="66"/>
    </row>
    <row r="724" ht="15.75" customHeight="1">
      <c r="T724" s="66"/>
    </row>
    <row r="725" ht="15.75" customHeight="1">
      <c r="T725" s="66"/>
    </row>
    <row r="726" ht="15.75" customHeight="1">
      <c r="T726" s="66"/>
    </row>
    <row r="727" ht="15.75" customHeight="1">
      <c r="T727" s="66"/>
    </row>
    <row r="728" ht="15.75" customHeight="1">
      <c r="T728" s="66"/>
    </row>
    <row r="729" ht="15.75" customHeight="1">
      <c r="T729" s="66"/>
    </row>
    <row r="730" ht="15.75" customHeight="1">
      <c r="T730" s="66"/>
    </row>
    <row r="731" ht="15.75" customHeight="1">
      <c r="T731" s="66"/>
    </row>
    <row r="732" ht="15.75" customHeight="1">
      <c r="T732" s="66"/>
    </row>
    <row r="733" ht="15.75" customHeight="1">
      <c r="T733" s="66"/>
    </row>
    <row r="734" ht="15.75" customHeight="1">
      <c r="T734" s="66"/>
    </row>
    <row r="735" ht="15.75" customHeight="1">
      <c r="T735" s="66"/>
    </row>
    <row r="736" ht="15.75" customHeight="1">
      <c r="T736" s="66"/>
    </row>
    <row r="737" ht="15.75" customHeight="1">
      <c r="T737" s="66"/>
    </row>
    <row r="738" ht="15.75" customHeight="1">
      <c r="T738" s="66"/>
    </row>
    <row r="739" ht="15.75" customHeight="1">
      <c r="T739" s="66"/>
    </row>
    <row r="740" ht="15.75" customHeight="1">
      <c r="T740" s="66"/>
    </row>
    <row r="741" ht="15.75" customHeight="1">
      <c r="T741" s="66"/>
    </row>
    <row r="742" ht="15.75" customHeight="1">
      <c r="T742" s="66"/>
    </row>
    <row r="743" ht="15.75" customHeight="1">
      <c r="T743" s="66"/>
    </row>
    <row r="744" ht="15.75" customHeight="1">
      <c r="T744" s="66"/>
    </row>
    <row r="745" ht="15.75" customHeight="1">
      <c r="T745" s="66"/>
    </row>
    <row r="746" ht="15.75" customHeight="1">
      <c r="T746" s="66"/>
    </row>
    <row r="747" ht="15.75" customHeight="1">
      <c r="T747" s="66"/>
    </row>
    <row r="748" ht="15.75" customHeight="1">
      <c r="T748" s="66"/>
    </row>
    <row r="749" ht="15.75" customHeight="1">
      <c r="T749" s="66"/>
    </row>
    <row r="750" ht="15.75" customHeight="1">
      <c r="T750" s="66"/>
    </row>
    <row r="751" ht="15.75" customHeight="1">
      <c r="T751" s="66"/>
    </row>
    <row r="752" ht="15.75" customHeight="1">
      <c r="T752" s="66"/>
    </row>
    <row r="753" ht="15.75" customHeight="1">
      <c r="T753" s="66"/>
    </row>
    <row r="754" ht="15.75" customHeight="1">
      <c r="T754" s="66"/>
    </row>
    <row r="755" ht="15.75" customHeight="1">
      <c r="T755" s="66"/>
    </row>
    <row r="756" ht="15.75" customHeight="1">
      <c r="T756" s="66"/>
    </row>
    <row r="757" ht="15.75" customHeight="1">
      <c r="T757" s="66"/>
    </row>
    <row r="758" ht="15.75" customHeight="1">
      <c r="T758" s="66"/>
    </row>
    <row r="759" ht="15.75" customHeight="1">
      <c r="T759" s="66"/>
    </row>
    <row r="760" ht="15.75" customHeight="1">
      <c r="T760" s="66"/>
    </row>
    <row r="761" ht="15.75" customHeight="1">
      <c r="T761" s="66"/>
    </row>
    <row r="762" ht="15.75" customHeight="1">
      <c r="T762" s="66"/>
    </row>
    <row r="763" ht="15.75" customHeight="1">
      <c r="T763" s="66"/>
    </row>
    <row r="764" ht="15.75" customHeight="1">
      <c r="T764" s="66"/>
    </row>
    <row r="765" ht="15.75" customHeight="1">
      <c r="T765" s="66"/>
    </row>
    <row r="766" ht="15.75" customHeight="1">
      <c r="T766" s="66"/>
    </row>
    <row r="767" ht="15.75" customHeight="1">
      <c r="T767" s="66"/>
    </row>
    <row r="768" ht="15.75" customHeight="1">
      <c r="T768" s="66"/>
    </row>
    <row r="769" ht="15.75" customHeight="1">
      <c r="T769" s="66"/>
    </row>
    <row r="770" ht="15.75" customHeight="1">
      <c r="T770" s="66"/>
    </row>
    <row r="771" ht="15.75" customHeight="1">
      <c r="T771" s="66"/>
    </row>
    <row r="772" ht="15.75" customHeight="1">
      <c r="T772" s="66"/>
    </row>
    <row r="773" ht="15.75" customHeight="1">
      <c r="T773" s="66"/>
    </row>
    <row r="774" ht="15.75" customHeight="1">
      <c r="T774" s="66"/>
    </row>
    <row r="775" ht="15.75" customHeight="1">
      <c r="T775" s="66"/>
    </row>
    <row r="776" ht="15.75" customHeight="1">
      <c r="T776" s="66"/>
    </row>
    <row r="777" ht="15.75" customHeight="1">
      <c r="T777" s="66"/>
    </row>
    <row r="778" ht="15.75" customHeight="1">
      <c r="T778" s="66"/>
    </row>
    <row r="779" ht="15.75" customHeight="1">
      <c r="T779" s="66"/>
    </row>
    <row r="780" ht="15.75" customHeight="1">
      <c r="T780" s="66"/>
    </row>
    <row r="781" ht="15.75" customHeight="1">
      <c r="T781" s="66"/>
    </row>
    <row r="782" ht="15.75" customHeight="1">
      <c r="T782" s="66"/>
    </row>
    <row r="783" ht="15.75" customHeight="1">
      <c r="T783" s="66"/>
    </row>
    <row r="784" ht="15.75" customHeight="1">
      <c r="T784" s="66"/>
    </row>
    <row r="785" ht="15.75" customHeight="1">
      <c r="T785" s="66"/>
    </row>
    <row r="786" ht="15.75" customHeight="1">
      <c r="T786" s="66"/>
    </row>
    <row r="787" ht="15.75" customHeight="1">
      <c r="T787" s="66"/>
    </row>
    <row r="788" ht="15.75" customHeight="1">
      <c r="T788" s="66"/>
    </row>
    <row r="789" ht="15.75" customHeight="1">
      <c r="T789" s="66"/>
    </row>
    <row r="790" ht="15.75" customHeight="1">
      <c r="T790" s="66"/>
    </row>
    <row r="791" ht="15.75" customHeight="1">
      <c r="T791" s="66"/>
    </row>
    <row r="792" ht="15.75" customHeight="1">
      <c r="T792" s="66"/>
    </row>
    <row r="793" ht="15.75" customHeight="1">
      <c r="T793" s="66"/>
    </row>
    <row r="794" ht="15.75" customHeight="1">
      <c r="T794" s="66"/>
    </row>
    <row r="795" ht="15.75" customHeight="1">
      <c r="T795" s="66"/>
    </row>
    <row r="796" ht="15.75" customHeight="1">
      <c r="T796" s="66"/>
    </row>
    <row r="797" ht="15.75" customHeight="1">
      <c r="T797" s="66"/>
    </row>
    <row r="798" ht="15.75" customHeight="1">
      <c r="T798" s="66"/>
    </row>
    <row r="799" ht="15.75" customHeight="1">
      <c r="T799" s="66"/>
    </row>
    <row r="800" ht="15.75" customHeight="1">
      <c r="T800" s="66"/>
    </row>
    <row r="801" ht="15.75" customHeight="1">
      <c r="T801" s="66"/>
    </row>
    <row r="802" ht="15.75" customHeight="1">
      <c r="T802" s="66"/>
    </row>
    <row r="803" ht="15.75" customHeight="1">
      <c r="T803" s="66"/>
    </row>
    <row r="804" ht="15.75" customHeight="1">
      <c r="T804" s="66"/>
    </row>
    <row r="805" ht="15.75" customHeight="1">
      <c r="T805" s="66"/>
    </row>
    <row r="806" ht="15.75" customHeight="1">
      <c r="T806" s="66"/>
    </row>
    <row r="807" ht="15.75" customHeight="1">
      <c r="T807" s="66"/>
    </row>
    <row r="808" ht="15.75" customHeight="1">
      <c r="T808" s="66"/>
    </row>
    <row r="809" ht="15.75" customHeight="1">
      <c r="T809" s="66"/>
    </row>
    <row r="810" ht="15.75" customHeight="1">
      <c r="T810" s="66"/>
    </row>
    <row r="811" ht="15.75" customHeight="1">
      <c r="T811" s="66"/>
    </row>
    <row r="812" ht="15.75" customHeight="1">
      <c r="T812" s="66"/>
    </row>
    <row r="813" ht="15.75" customHeight="1">
      <c r="T813" s="66"/>
    </row>
    <row r="814" ht="15.75" customHeight="1">
      <c r="T814" s="66"/>
    </row>
    <row r="815" ht="15.75" customHeight="1">
      <c r="T815" s="66"/>
    </row>
    <row r="816" ht="15.75" customHeight="1">
      <c r="T816" s="66"/>
    </row>
    <row r="817" ht="15.75" customHeight="1">
      <c r="T817" s="66"/>
    </row>
    <row r="818" ht="15.75" customHeight="1">
      <c r="T818" s="66"/>
    </row>
    <row r="819" ht="15.75" customHeight="1">
      <c r="T819" s="66"/>
    </row>
    <row r="820" ht="15.75" customHeight="1">
      <c r="T820" s="66"/>
    </row>
    <row r="821" ht="15.75" customHeight="1">
      <c r="T821" s="66"/>
    </row>
    <row r="822" ht="15.75" customHeight="1">
      <c r="T822" s="66"/>
    </row>
    <row r="823" ht="15.75" customHeight="1">
      <c r="T823" s="66"/>
    </row>
    <row r="824" ht="15.75" customHeight="1">
      <c r="T824" s="66"/>
    </row>
    <row r="825" ht="15.75" customHeight="1">
      <c r="T825" s="66"/>
    </row>
    <row r="826" ht="15.75" customHeight="1">
      <c r="T826" s="66"/>
    </row>
    <row r="827" ht="15.75" customHeight="1">
      <c r="T827" s="66"/>
    </row>
    <row r="828" ht="15.75" customHeight="1">
      <c r="T828" s="66"/>
    </row>
    <row r="829" ht="15.75" customHeight="1">
      <c r="T829" s="66"/>
    </row>
    <row r="830" ht="15.75" customHeight="1">
      <c r="T830" s="66"/>
    </row>
    <row r="831" ht="15.75" customHeight="1">
      <c r="T831" s="66"/>
    </row>
    <row r="832" ht="15.75" customHeight="1">
      <c r="T832" s="66"/>
    </row>
    <row r="833" ht="15.75" customHeight="1">
      <c r="T833" s="66"/>
    </row>
    <row r="834" ht="15.75" customHeight="1">
      <c r="T834" s="66"/>
    </row>
    <row r="835" ht="15.75" customHeight="1">
      <c r="T835" s="66"/>
    </row>
    <row r="836" ht="15.75" customHeight="1">
      <c r="T836" s="66"/>
    </row>
    <row r="837" ht="15.75" customHeight="1">
      <c r="T837" s="66"/>
    </row>
    <row r="838" ht="15.75" customHeight="1">
      <c r="T838" s="66"/>
    </row>
    <row r="839" ht="15.75" customHeight="1">
      <c r="T839" s="66"/>
    </row>
    <row r="840" ht="15.75" customHeight="1">
      <c r="T840" s="66"/>
    </row>
    <row r="841" ht="15.75" customHeight="1">
      <c r="T841" s="66"/>
    </row>
    <row r="842" ht="15.75" customHeight="1">
      <c r="T842" s="66"/>
    </row>
    <row r="843" ht="15.75" customHeight="1">
      <c r="T843" s="66"/>
    </row>
    <row r="844" ht="15.75" customHeight="1">
      <c r="T844" s="66"/>
    </row>
    <row r="845" ht="15.75" customHeight="1">
      <c r="T845" s="66"/>
    </row>
    <row r="846" ht="15.75" customHeight="1">
      <c r="T846" s="66"/>
    </row>
    <row r="847" ht="15.75" customHeight="1">
      <c r="T847" s="66"/>
    </row>
    <row r="848" ht="15.75" customHeight="1">
      <c r="T848" s="66"/>
    </row>
    <row r="849" ht="15.75" customHeight="1">
      <c r="T849" s="66"/>
    </row>
    <row r="850" ht="15.75" customHeight="1">
      <c r="T850" s="66"/>
    </row>
    <row r="851" ht="15.75" customHeight="1">
      <c r="T851" s="66"/>
    </row>
    <row r="852" ht="15.75" customHeight="1">
      <c r="T852" s="66"/>
    </row>
    <row r="853" ht="15.75" customHeight="1">
      <c r="T853" s="66"/>
    </row>
    <row r="854" ht="15.75" customHeight="1">
      <c r="T854" s="66"/>
    </row>
    <row r="855" ht="15.75" customHeight="1">
      <c r="T855" s="66"/>
    </row>
    <row r="856" ht="15.75" customHeight="1">
      <c r="T856" s="66"/>
    </row>
    <row r="857" ht="15.75" customHeight="1">
      <c r="T857" s="66"/>
    </row>
    <row r="858" ht="15.75" customHeight="1">
      <c r="T858" s="66"/>
    </row>
    <row r="859" ht="15.75" customHeight="1">
      <c r="T859" s="66"/>
    </row>
    <row r="860" ht="15.75" customHeight="1">
      <c r="T860" s="66"/>
    </row>
    <row r="861" ht="15.75" customHeight="1">
      <c r="T861" s="66"/>
    </row>
    <row r="862" ht="15.75" customHeight="1">
      <c r="T862" s="66"/>
    </row>
    <row r="863" ht="15.75" customHeight="1">
      <c r="T863" s="66"/>
    </row>
    <row r="864" ht="15.75" customHeight="1">
      <c r="T864" s="66"/>
    </row>
    <row r="865" ht="15.75" customHeight="1">
      <c r="T865" s="66"/>
    </row>
    <row r="866" ht="15.75" customHeight="1">
      <c r="T866" s="66"/>
    </row>
    <row r="867" ht="15.75" customHeight="1">
      <c r="T867" s="66"/>
    </row>
    <row r="868" ht="15.75" customHeight="1">
      <c r="T868" s="66"/>
    </row>
    <row r="869" ht="15.75" customHeight="1">
      <c r="T869" s="66"/>
    </row>
    <row r="870" ht="15.75" customHeight="1">
      <c r="T870" s="66"/>
    </row>
    <row r="871" ht="15.75" customHeight="1">
      <c r="T871" s="66"/>
    </row>
    <row r="872" ht="15.75" customHeight="1">
      <c r="T872" s="66"/>
    </row>
    <row r="873" ht="15.75" customHeight="1">
      <c r="T873" s="66"/>
    </row>
    <row r="874" ht="15.75" customHeight="1">
      <c r="T874" s="66"/>
    </row>
    <row r="875" ht="15.75" customHeight="1">
      <c r="T875" s="66"/>
    </row>
    <row r="876" ht="15.75" customHeight="1">
      <c r="T876" s="66"/>
    </row>
    <row r="877" ht="15.75" customHeight="1">
      <c r="T877" s="66"/>
    </row>
    <row r="878" ht="15.75" customHeight="1">
      <c r="T878" s="66"/>
    </row>
    <row r="879" ht="15.75" customHeight="1">
      <c r="T879" s="66"/>
    </row>
    <row r="880" ht="15.75" customHeight="1">
      <c r="T880" s="66"/>
    </row>
    <row r="881" ht="15.75" customHeight="1">
      <c r="T881" s="66"/>
    </row>
    <row r="882" ht="15.75" customHeight="1">
      <c r="T882" s="66"/>
    </row>
    <row r="883" ht="15.75" customHeight="1">
      <c r="T883" s="66"/>
    </row>
    <row r="884" ht="15.75" customHeight="1">
      <c r="T884" s="66"/>
    </row>
    <row r="885" ht="15.75" customHeight="1">
      <c r="T885" s="66"/>
    </row>
    <row r="886" ht="15.75" customHeight="1">
      <c r="T886" s="66"/>
    </row>
    <row r="887" ht="15.75" customHeight="1">
      <c r="T887" s="66"/>
    </row>
    <row r="888" ht="15.75" customHeight="1">
      <c r="T888" s="66"/>
    </row>
    <row r="889" ht="15.75" customHeight="1">
      <c r="T889" s="66"/>
    </row>
    <row r="890" ht="15.75" customHeight="1">
      <c r="T890" s="66"/>
    </row>
    <row r="891" ht="15.75" customHeight="1">
      <c r="T891" s="66"/>
    </row>
    <row r="892" ht="15.75" customHeight="1">
      <c r="T892" s="66"/>
    </row>
    <row r="893" ht="15.75" customHeight="1">
      <c r="T893" s="66"/>
    </row>
    <row r="894" ht="15.75" customHeight="1">
      <c r="T894" s="66"/>
    </row>
    <row r="895" ht="15.75" customHeight="1">
      <c r="T895" s="66"/>
    </row>
    <row r="896" ht="15.75" customHeight="1">
      <c r="T896" s="66"/>
    </row>
    <row r="897" ht="15.75" customHeight="1">
      <c r="T897" s="66"/>
    </row>
    <row r="898" ht="15.75" customHeight="1">
      <c r="T898" s="66"/>
    </row>
    <row r="899" ht="15.75" customHeight="1">
      <c r="T899" s="66"/>
    </row>
    <row r="900" ht="15.75" customHeight="1">
      <c r="T900" s="66"/>
    </row>
    <row r="901" ht="15.75" customHeight="1">
      <c r="T901" s="66"/>
    </row>
    <row r="902" ht="15.75" customHeight="1">
      <c r="T902" s="66"/>
    </row>
    <row r="903" ht="15.75" customHeight="1">
      <c r="T903" s="66"/>
    </row>
    <row r="904" ht="15.75" customHeight="1">
      <c r="T904" s="66"/>
    </row>
    <row r="905" ht="15.75" customHeight="1">
      <c r="T905" s="66"/>
    </row>
    <row r="906" ht="15.75" customHeight="1">
      <c r="T906" s="66"/>
    </row>
    <row r="907" ht="15.75" customHeight="1">
      <c r="T907" s="66"/>
    </row>
    <row r="908" ht="15.75" customHeight="1">
      <c r="T908" s="66"/>
    </row>
    <row r="909" ht="15.75" customHeight="1">
      <c r="T909" s="66"/>
    </row>
    <row r="910" ht="15.75" customHeight="1">
      <c r="T910" s="66"/>
    </row>
    <row r="911" ht="15.75" customHeight="1">
      <c r="T911" s="66"/>
    </row>
    <row r="912" ht="15.75" customHeight="1">
      <c r="T912" s="66"/>
    </row>
    <row r="913" ht="15.75" customHeight="1">
      <c r="T913" s="66"/>
    </row>
    <row r="914" ht="15.75" customHeight="1">
      <c r="T914" s="66"/>
    </row>
    <row r="915" ht="15.75" customHeight="1">
      <c r="T915" s="66"/>
    </row>
    <row r="916" ht="15.75" customHeight="1">
      <c r="T916" s="66"/>
    </row>
    <row r="917" ht="15.75" customHeight="1">
      <c r="T917" s="66"/>
    </row>
    <row r="918" ht="15.75" customHeight="1">
      <c r="T918" s="66"/>
    </row>
    <row r="919" ht="15.75" customHeight="1">
      <c r="T919" s="66"/>
    </row>
    <row r="920" ht="15.75" customHeight="1">
      <c r="T920" s="66"/>
    </row>
    <row r="921" ht="15.75" customHeight="1">
      <c r="T921" s="66"/>
    </row>
    <row r="922" ht="15.75" customHeight="1">
      <c r="T922" s="66"/>
    </row>
    <row r="923" ht="15.75" customHeight="1">
      <c r="T923" s="66"/>
    </row>
    <row r="924" ht="15.75" customHeight="1">
      <c r="T924" s="66"/>
    </row>
    <row r="925" ht="15.75" customHeight="1">
      <c r="T925" s="66"/>
    </row>
    <row r="926" ht="15.75" customHeight="1">
      <c r="T926" s="66"/>
    </row>
    <row r="927" ht="15.75" customHeight="1">
      <c r="T927" s="66"/>
    </row>
    <row r="928" ht="15.75" customHeight="1">
      <c r="T928" s="66"/>
    </row>
    <row r="929" ht="15.75" customHeight="1">
      <c r="T929" s="66"/>
    </row>
    <row r="930" ht="15.75" customHeight="1">
      <c r="T930" s="66"/>
    </row>
    <row r="931" ht="15.75" customHeight="1">
      <c r="T931" s="66"/>
    </row>
    <row r="932" ht="15.75" customHeight="1">
      <c r="T932" s="66"/>
    </row>
    <row r="933" ht="15.75" customHeight="1">
      <c r="T933" s="66"/>
    </row>
    <row r="934" ht="15.75" customHeight="1">
      <c r="T934" s="66"/>
    </row>
    <row r="935" ht="15.75" customHeight="1">
      <c r="T935" s="66"/>
    </row>
    <row r="936" ht="15.75" customHeight="1">
      <c r="T936" s="66"/>
    </row>
    <row r="937" ht="15.75" customHeight="1">
      <c r="T937" s="66"/>
    </row>
    <row r="938" ht="15.75" customHeight="1">
      <c r="T938" s="66"/>
    </row>
    <row r="939" ht="15.75" customHeight="1">
      <c r="T939" s="66"/>
    </row>
    <row r="940" ht="15.75" customHeight="1">
      <c r="T940" s="66"/>
    </row>
    <row r="941" ht="15.75" customHeight="1">
      <c r="T941" s="66"/>
    </row>
    <row r="942" ht="15.75" customHeight="1">
      <c r="T942" s="66"/>
    </row>
    <row r="943" ht="15.75" customHeight="1">
      <c r="T943" s="66"/>
    </row>
    <row r="944" ht="15.75" customHeight="1">
      <c r="T944" s="66"/>
    </row>
    <row r="945" ht="15.75" customHeight="1">
      <c r="T945" s="66"/>
    </row>
    <row r="946" ht="15.75" customHeight="1">
      <c r="T946" s="66"/>
    </row>
    <row r="947" ht="15.75" customHeight="1">
      <c r="T947" s="66"/>
    </row>
    <row r="948" ht="15.75" customHeight="1">
      <c r="T948" s="66"/>
    </row>
    <row r="949" ht="15.75" customHeight="1">
      <c r="T949" s="66"/>
    </row>
    <row r="950" ht="15.75" customHeight="1">
      <c r="T950" s="66"/>
    </row>
    <row r="951" ht="15.75" customHeight="1">
      <c r="T951" s="66"/>
    </row>
    <row r="952" ht="15.75" customHeight="1">
      <c r="T952" s="66"/>
    </row>
    <row r="953" ht="15.75" customHeight="1">
      <c r="T953" s="66"/>
    </row>
    <row r="954" ht="15.75" customHeight="1">
      <c r="T954" s="66"/>
    </row>
    <row r="955" ht="15.75" customHeight="1">
      <c r="T955" s="66"/>
    </row>
    <row r="956" ht="15.75" customHeight="1">
      <c r="T956" s="66"/>
    </row>
    <row r="957" ht="15.75" customHeight="1">
      <c r="T957" s="66"/>
    </row>
    <row r="958" ht="15.75" customHeight="1">
      <c r="T958" s="66"/>
    </row>
    <row r="959" ht="15.75" customHeight="1">
      <c r="T959" s="66"/>
    </row>
    <row r="960" ht="15.75" customHeight="1">
      <c r="T960" s="66"/>
    </row>
    <row r="961" ht="15.75" customHeight="1">
      <c r="T961" s="66"/>
    </row>
    <row r="962" ht="15.75" customHeight="1">
      <c r="T962" s="66"/>
    </row>
    <row r="963" ht="15.75" customHeight="1">
      <c r="T963" s="66"/>
    </row>
    <row r="964" ht="15.75" customHeight="1">
      <c r="T964" s="66"/>
    </row>
    <row r="965" ht="15.75" customHeight="1">
      <c r="T965" s="66"/>
    </row>
    <row r="966" ht="15.75" customHeight="1">
      <c r="T966" s="66"/>
    </row>
    <row r="967" ht="15.75" customHeight="1">
      <c r="T967" s="66"/>
    </row>
    <row r="968" ht="15.75" customHeight="1">
      <c r="T968" s="66"/>
    </row>
    <row r="969" ht="15.75" customHeight="1">
      <c r="T969" s="66"/>
    </row>
    <row r="970" ht="15.75" customHeight="1">
      <c r="T970" s="66"/>
    </row>
    <row r="971" ht="15.75" customHeight="1">
      <c r="T971" s="66"/>
    </row>
    <row r="972" ht="15.75" customHeight="1">
      <c r="T972" s="66"/>
    </row>
    <row r="973" ht="15.75" customHeight="1">
      <c r="T973" s="66"/>
    </row>
    <row r="974" ht="15.75" customHeight="1">
      <c r="T974" s="66"/>
    </row>
    <row r="975" ht="15.75" customHeight="1">
      <c r="T975" s="66"/>
    </row>
    <row r="976" ht="15.75" customHeight="1">
      <c r="T976" s="66"/>
    </row>
    <row r="977" ht="15.75" customHeight="1">
      <c r="T977" s="66"/>
    </row>
    <row r="978" ht="15.75" customHeight="1">
      <c r="T978" s="66"/>
    </row>
    <row r="979" ht="15.75" customHeight="1">
      <c r="T979" s="66"/>
    </row>
    <row r="980" ht="15.75" customHeight="1">
      <c r="T980" s="66"/>
    </row>
    <row r="981" ht="15.75" customHeight="1">
      <c r="T981" s="66"/>
    </row>
    <row r="982" ht="15.75" customHeight="1">
      <c r="T982" s="66"/>
    </row>
    <row r="983" ht="15.75" customHeight="1">
      <c r="T983" s="66"/>
    </row>
    <row r="984" ht="15.75" customHeight="1">
      <c r="T984" s="66"/>
    </row>
    <row r="985" ht="15.75" customHeight="1">
      <c r="T985" s="66"/>
    </row>
    <row r="986" ht="15.75" customHeight="1">
      <c r="T986" s="66"/>
    </row>
    <row r="987" ht="15.75" customHeight="1">
      <c r="T987" s="66"/>
    </row>
    <row r="988" ht="15.75" customHeight="1">
      <c r="T988" s="66"/>
    </row>
    <row r="989" ht="15.75" customHeight="1">
      <c r="T989" s="66"/>
    </row>
    <row r="990" ht="15.75" customHeight="1">
      <c r="T990" s="66"/>
    </row>
    <row r="991" ht="15.75" customHeight="1">
      <c r="T991" s="66"/>
    </row>
    <row r="992" ht="15.75" customHeight="1">
      <c r="T992" s="66"/>
    </row>
    <row r="993" ht="15.75" customHeight="1">
      <c r="T993" s="66"/>
    </row>
    <row r="994" ht="15.75" customHeight="1">
      <c r="T994" s="66"/>
    </row>
    <row r="995" ht="15.75" customHeight="1">
      <c r="T995" s="66"/>
    </row>
    <row r="996" ht="15.75" customHeight="1">
      <c r="T996" s="66"/>
    </row>
    <row r="997" ht="15.75" customHeight="1">
      <c r="T997" s="66"/>
    </row>
    <row r="998" ht="15.75" customHeight="1">
      <c r="T998" s="66"/>
    </row>
    <row r="999" ht="15.75" customHeight="1">
      <c r="T999" s="66"/>
    </row>
    <row r="1000" ht="15.75" customHeight="1">
      <c r="T1000" s="66"/>
    </row>
  </sheetData>
  <mergeCells count="167">
    <mergeCell ref="H2:I2"/>
    <mergeCell ref="J2:K2"/>
    <mergeCell ref="L2:M2"/>
    <mergeCell ref="N2:N3"/>
    <mergeCell ref="O2:O3"/>
    <mergeCell ref="P2:P3"/>
    <mergeCell ref="Q2:Q3"/>
    <mergeCell ref="R2:S2"/>
    <mergeCell ref="U2:U3"/>
    <mergeCell ref="A1:A3"/>
    <mergeCell ref="B1:B3"/>
    <mergeCell ref="C1:C3"/>
    <mergeCell ref="D1:D3"/>
    <mergeCell ref="E1:E3"/>
    <mergeCell ref="F1:M1"/>
    <mergeCell ref="F2:G2"/>
    <mergeCell ref="S6:S7"/>
    <mergeCell ref="U6:U7"/>
    <mergeCell ref="N14:N18"/>
    <mergeCell ref="O14:O18"/>
    <mergeCell ref="P14:P18"/>
    <mergeCell ref="R14:R18"/>
    <mergeCell ref="S14:S18"/>
    <mergeCell ref="U14:U18"/>
    <mergeCell ref="A6:A7"/>
    <mergeCell ref="B6:B7"/>
    <mergeCell ref="C6:C7"/>
    <mergeCell ref="N6:N7"/>
    <mergeCell ref="O6:O7"/>
    <mergeCell ref="P6:P7"/>
    <mergeCell ref="R6:R7"/>
    <mergeCell ref="B19:B22"/>
    <mergeCell ref="C19:C22"/>
    <mergeCell ref="A10:A12"/>
    <mergeCell ref="B10:B12"/>
    <mergeCell ref="C10:C12"/>
    <mergeCell ref="A14:A18"/>
    <mergeCell ref="B14:B18"/>
    <mergeCell ref="C14:C18"/>
    <mergeCell ref="A19:A22"/>
    <mergeCell ref="R37:R39"/>
    <mergeCell ref="S37:S39"/>
    <mergeCell ref="N34:N35"/>
    <mergeCell ref="O34:O35"/>
    <mergeCell ref="P34:P35"/>
    <mergeCell ref="Q34:Q35"/>
    <mergeCell ref="R34:S34"/>
    <mergeCell ref="U34:U35"/>
    <mergeCell ref="N37:N39"/>
    <mergeCell ref="U37:U39"/>
    <mergeCell ref="B31:B33"/>
    <mergeCell ref="B34:B35"/>
    <mergeCell ref="C34:C35"/>
    <mergeCell ref="B37:B39"/>
    <mergeCell ref="C37:C39"/>
    <mergeCell ref="B42:B43"/>
    <mergeCell ref="C42:C43"/>
    <mergeCell ref="B51:B52"/>
    <mergeCell ref="C51:C52"/>
    <mergeCell ref="B53:B54"/>
    <mergeCell ref="C53:C54"/>
    <mergeCell ref="B56:B60"/>
    <mergeCell ref="C56:C60"/>
    <mergeCell ref="C62:C64"/>
    <mergeCell ref="B96:B100"/>
    <mergeCell ref="C96:C100"/>
    <mergeCell ref="B101:B102"/>
    <mergeCell ref="C101:C102"/>
    <mergeCell ref="B62:B64"/>
    <mergeCell ref="B65:B68"/>
    <mergeCell ref="C65:C68"/>
    <mergeCell ref="B70:B72"/>
    <mergeCell ref="C70:C72"/>
    <mergeCell ref="B73:B89"/>
    <mergeCell ref="C73:C89"/>
    <mergeCell ref="N47:N49"/>
    <mergeCell ref="N51:N52"/>
    <mergeCell ref="O51:O52"/>
    <mergeCell ref="P51:P52"/>
    <mergeCell ref="R51:R52"/>
    <mergeCell ref="S51:S52"/>
    <mergeCell ref="U51:U52"/>
    <mergeCell ref="U53:U54"/>
    <mergeCell ref="U56:U60"/>
    <mergeCell ref="U62:U63"/>
    <mergeCell ref="U65:U66"/>
    <mergeCell ref="U70:U72"/>
    <mergeCell ref="U73:U89"/>
    <mergeCell ref="N53:N54"/>
    <mergeCell ref="O53:O54"/>
    <mergeCell ref="P53:P54"/>
    <mergeCell ref="Q53:Q54"/>
    <mergeCell ref="R53:S53"/>
    <mergeCell ref="N56:N60"/>
    <mergeCell ref="R56:R60"/>
    <mergeCell ref="O56:O60"/>
    <mergeCell ref="P56:P60"/>
    <mergeCell ref="N62:N63"/>
    <mergeCell ref="O62:O63"/>
    <mergeCell ref="P62:P63"/>
    <mergeCell ref="R62:R63"/>
    <mergeCell ref="S62:S63"/>
    <mergeCell ref="N65:N66"/>
    <mergeCell ref="O65:O66"/>
    <mergeCell ref="P65:P66"/>
    <mergeCell ref="R65:R66"/>
    <mergeCell ref="S65:S66"/>
    <mergeCell ref="N70:N72"/>
    <mergeCell ref="O70:O72"/>
    <mergeCell ref="S70:S72"/>
    <mergeCell ref="O96:O100"/>
    <mergeCell ref="P96:P100"/>
    <mergeCell ref="S96:S100"/>
    <mergeCell ref="U96:U100"/>
    <mergeCell ref="S101:S102"/>
    <mergeCell ref="U101:U102"/>
    <mergeCell ref="N96:N100"/>
    <mergeCell ref="N101:N102"/>
    <mergeCell ref="O101:O102"/>
    <mergeCell ref="P101:P102"/>
    <mergeCell ref="P70:P72"/>
    <mergeCell ref="R70:R72"/>
    <mergeCell ref="N73:N89"/>
    <mergeCell ref="O73:O89"/>
    <mergeCell ref="P73:P89"/>
    <mergeCell ref="R73:R89"/>
    <mergeCell ref="R96:R100"/>
    <mergeCell ref="R101:R102"/>
    <mergeCell ref="S23:S25"/>
    <mergeCell ref="U23:U25"/>
    <mergeCell ref="A23:A26"/>
    <mergeCell ref="B23:B26"/>
    <mergeCell ref="C23:C26"/>
    <mergeCell ref="N23:N25"/>
    <mergeCell ref="O23:O25"/>
    <mergeCell ref="P23:P25"/>
    <mergeCell ref="R23:R25"/>
    <mergeCell ref="S27:S29"/>
    <mergeCell ref="U27:U29"/>
    <mergeCell ref="A27:A29"/>
    <mergeCell ref="B27:B29"/>
    <mergeCell ref="C27:C29"/>
    <mergeCell ref="N27:N29"/>
    <mergeCell ref="O27:O29"/>
    <mergeCell ref="P27:P29"/>
    <mergeCell ref="R27:R29"/>
    <mergeCell ref="A31:A33"/>
    <mergeCell ref="C31:C33"/>
    <mergeCell ref="N31:N33"/>
    <mergeCell ref="O31:O33"/>
    <mergeCell ref="P31:P33"/>
    <mergeCell ref="R31:R33"/>
    <mergeCell ref="U31:U33"/>
    <mergeCell ref="O37:O39"/>
    <mergeCell ref="P37:P39"/>
    <mergeCell ref="N42:N43"/>
    <mergeCell ref="O42:O43"/>
    <mergeCell ref="P42:P43"/>
    <mergeCell ref="R42:R43"/>
    <mergeCell ref="U42:U43"/>
    <mergeCell ref="B47:B49"/>
    <mergeCell ref="C47:C49"/>
    <mergeCell ref="O47:O49"/>
    <mergeCell ref="P47:P49"/>
    <mergeCell ref="R47:R49"/>
    <mergeCell ref="S47:S49"/>
    <mergeCell ref="U47:U49"/>
  </mergeCells>
  <printOptions/>
  <pageMargins bottom="0.7480314960629921" footer="0.0" header="0.0" left="0.7086614173228347" right="0.7086614173228347" top="0.7480314960629921"/>
  <pageSetup paperSize="9" scale="70"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9.14"/>
    <col customWidth="1" min="2" max="2" width="52.57"/>
    <col customWidth="1" hidden="1" min="3" max="3" width="40.0"/>
    <col customWidth="1" min="4" max="13" width="40.0"/>
    <col customWidth="1" min="14" max="14" width="8.71"/>
    <col customWidth="1" min="15" max="15" width="58.29"/>
    <col customWidth="1" min="16" max="26" width="8.71"/>
  </cols>
  <sheetData>
    <row r="1" ht="26.25" customHeight="1">
      <c r="A1" s="203" t="s">
        <v>158</v>
      </c>
      <c r="B1" s="203" t="s">
        <v>159</v>
      </c>
      <c r="C1" s="203" t="s">
        <v>160</v>
      </c>
      <c r="D1" s="203" t="s">
        <v>161</v>
      </c>
      <c r="E1" s="203" t="s">
        <v>369</v>
      </c>
      <c r="F1" s="204" t="s">
        <v>161</v>
      </c>
      <c r="G1" s="205"/>
      <c r="H1" s="205"/>
      <c r="I1" s="205"/>
      <c r="J1" s="205"/>
      <c r="K1" s="205"/>
      <c r="L1" s="205"/>
      <c r="M1" s="3"/>
    </row>
    <row r="2" ht="30.0" customHeight="1">
      <c r="A2" s="113"/>
      <c r="B2" s="113"/>
      <c r="C2" s="113"/>
      <c r="D2" s="113"/>
      <c r="E2" s="113"/>
      <c r="F2" s="204" t="s">
        <v>163</v>
      </c>
      <c r="G2" s="3"/>
      <c r="H2" s="204" t="s">
        <v>164</v>
      </c>
      <c r="I2" s="3"/>
      <c r="J2" s="204" t="s">
        <v>165</v>
      </c>
      <c r="K2" s="3"/>
      <c r="L2" s="204" t="s">
        <v>166</v>
      </c>
      <c r="M2" s="3"/>
    </row>
    <row r="3" ht="30.0" customHeight="1">
      <c r="A3" s="4"/>
      <c r="B3" s="4"/>
      <c r="C3" s="4"/>
      <c r="D3" s="4"/>
      <c r="E3" s="4"/>
      <c r="F3" s="93" t="s">
        <v>172</v>
      </c>
      <c r="G3" s="93" t="s">
        <v>173</v>
      </c>
      <c r="H3" s="93" t="s">
        <v>172</v>
      </c>
      <c r="I3" s="93" t="s">
        <v>173</v>
      </c>
      <c r="J3" s="93" t="s">
        <v>172</v>
      </c>
      <c r="K3" s="93" t="s">
        <v>173</v>
      </c>
      <c r="L3" s="93" t="s">
        <v>172</v>
      </c>
      <c r="M3" s="93" t="s">
        <v>173</v>
      </c>
    </row>
    <row r="4" ht="30.0" customHeight="1">
      <c r="A4" s="206"/>
      <c r="B4" s="207" t="s">
        <v>9</v>
      </c>
      <c r="C4" s="207"/>
      <c r="D4" s="207"/>
      <c r="E4" s="207"/>
      <c r="F4" s="206"/>
      <c r="G4" s="206"/>
      <c r="H4" s="207"/>
      <c r="I4" s="207"/>
      <c r="J4" s="207"/>
      <c r="K4" s="207"/>
      <c r="L4" s="207"/>
      <c r="M4" s="207"/>
      <c r="O4" s="66"/>
    </row>
    <row r="5" ht="30.0" customHeight="1">
      <c r="A5" s="93"/>
      <c r="B5" s="92" t="s">
        <v>20</v>
      </c>
      <c r="C5" s="92"/>
      <c r="D5" s="92"/>
      <c r="E5" s="92"/>
      <c r="F5" s="93"/>
      <c r="G5" s="93"/>
      <c r="H5" s="92"/>
      <c r="I5" s="92"/>
      <c r="J5" s="92"/>
      <c r="K5" s="92"/>
      <c r="L5" s="92"/>
      <c r="M5" s="92"/>
    </row>
    <row r="6" ht="30.0" customHeight="1">
      <c r="A6" s="208">
        <v>1.0</v>
      </c>
      <c r="B6" s="97" t="s">
        <v>31</v>
      </c>
      <c r="C6" s="97" t="s">
        <v>32</v>
      </c>
      <c r="D6" s="98" t="s">
        <v>177</v>
      </c>
      <c r="E6" s="98" t="s">
        <v>178</v>
      </c>
      <c r="F6" s="107">
        <v>1.0</v>
      </c>
      <c r="G6" s="107">
        <v>1.0</v>
      </c>
      <c r="H6" s="98">
        <v>1.0</v>
      </c>
      <c r="I6" s="98"/>
      <c r="J6" s="98">
        <v>1.0</v>
      </c>
      <c r="K6" s="98"/>
      <c r="L6" s="98">
        <v>0.0</v>
      </c>
      <c r="M6" s="98"/>
    </row>
    <row r="7" ht="30.0" customHeight="1">
      <c r="A7" s="4"/>
      <c r="B7" s="4"/>
      <c r="C7" s="4"/>
      <c r="D7" s="98" t="s">
        <v>181</v>
      </c>
      <c r="E7" s="98" t="s">
        <v>178</v>
      </c>
      <c r="F7" s="107">
        <v>3.0</v>
      </c>
      <c r="G7" s="107">
        <v>3.0</v>
      </c>
      <c r="H7" s="98">
        <v>3.0</v>
      </c>
      <c r="I7" s="98"/>
      <c r="J7" s="98">
        <v>3.0</v>
      </c>
      <c r="K7" s="98"/>
      <c r="L7" s="98"/>
      <c r="M7" s="98"/>
    </row>
    <row r="8" ht="56.25" customHeight="1">
      <c r="A8" s="209">
        <v>2.0</v>
      </c>
      <c r="B8" s="98" t="s">
        <v>37</v>
      </c>
      <c r="C8" s="98" t="s">
        <v>38</v>
      </c>
      <c r="D8" s="210" t="s">
        <v>177</v>
      </c>
      <c r="E8" s="98" t="s">
        <v>178</v>
      </c>
      <c r="F8" s="107">
        <v>2.0</v>
      </c>
      <c r="G8" s="107">
        <v>2.0</v>
      </c>
      <c r="H8" s="98">
        <v>2.0</v>
      </c>
      <c r="I8" s="98"/>
      <c r="J8" s="98"/>
      <c r="K8" s="98"/>
      <c r="L8" s="98"/>
      <c r="M8" s="98"/>
    </row>
    <row r="9" ht="30.0" customHeight="1">
      <c r="A9" s="209">
        <v>3.0</v>
      </c>
      <c r="B9" s="98" t="s">
        <v>40</v>
      </c>
      <c r="C9" s="98" t="s">
        <v>185</v>
      </c>
      <c r="D9" s="210" t="s">
        <v>186</v>
      </c>
      <c r="E9" s="98" t="s">
        <v>187</v>
      </c>
      <c r="F9" s="107" t="s">
        <v>370</v>
      </c>
      <c r="G9" s="107" t="s">
        <v>371</v>
      </c>
      <c r="H9" s="210" t="s">
        <v>371</v>
      </c>
      <c r="I9" s="98"/>
      <c r="J9" s="210" t="s">
        <v>371</v>
      </c>
      <c r="K9" s="98"/>
      <c r="L9" s="210" t="s">
        <v>371</v>
      </c>
      <c r="M9" s="98"/>
    </row>
    <row r="10" ht="30.0" customHeight="1">
      <c r="A10" s="208">
        <v>4.0</v>
      </c>
      <c r="B10" s="97" t="s">
        <v>52</v>
      </c>
      <c r="C10" s="97" t="s">
        <v>191</v>
      </c>
      <c r="D10" s="98" t="s">
        <v>192</v>
      </c>
      <c r="E10" s="210" t="s">
        <v>193</v>
      </c>
      <c r="F10" s="211">
        <v>1.0</v>
      </c>
      <c r="G10" s="211">
        <v>1.0</v>
      </c>
      <c r="H10" s="210">
        <v>0.0</v>
      </c>
      <c r="I10" s="98"/>
      <c r="J10" s="210">
        <v>1.0</v>
      </c>
      <c r="K10" s="98"/>
      <c r="L10" s="210">
        <v>0.0</v>
      </c>
      <c r="M10" s="98"/>
    </row>
    <row r="11" ht="30.0" customHeight="1">
      <c r="A11" s="113"/>
      <c r="B11" s="113"/>
      <c r="C11" s="113"/>
      <c r="D11" s="98" t="s">
        <v>196</v>
      </c>
      <c r="E11" s="98" t="s">
        <v>193</v>
      </c>
      <c r="F11" s="211">
        <v>1.0</v>
      </c>
      <c r="G11" s="211">
        <v>1.0</v>
      </c>
      <c r="H11" s="210">
        <v>1.0</v>
      </c>
      <c r="I11" s="98"/>
      <c r="J11" s="210">
        <v>1.0</v>
      </c>
      <c r="K11" s="98"/>
      <c r="L11" s="210">
        <v>1.0</v>
      </c>
      <c r="M11" s="98"/>
    </row>
    <row r="12" ht="30.0" customHeight="1">
      <c r="A12" s="4"/>
      <c r="B12" s="4"/>
      <c r="C12" s="4"/>
      <c r="D12" s="98" t="s">
        <v>197</v>
      </c>
      <c r="E12" s="98" t="s">
        <v>193</v>
      </c>
      <c r="F12" s="211">
        <v>2.0</v>
      </c>
      <c r="G12" s="211">
        <v>2.0</v>
      </c>
      <c r="H12" s="210">
        <v>0.0</v>
      </c>
      <c r="I12" s="98"/>
      <c r="J12" s="210">
        <v>1.0</v>
      </c>
      <c r="K12" s="98"/>
      <c r="L12" s="210">
        <v>0.0</v>
      </c>
      <c r="M12" s="98"/>
    </row>
    <row r="13" ht="30.0" customHeight="1">
      <c r="A13" s="209">
        <v>5.0</v>
      </c>
      <c r="B13" s="98" t="s">
        <v>55</v>
      </c>
      <c r="C13" s="98" t="s">
        <v>198</v>
      </c>
      <c r="D13" s="210" t="s">
        <v>55</v>
      </c>
      <c r="E13" s="98" t="s">
        <v>199</v>
      </c>
      <c r="F13" s="211">
        <v>3.0</v>
      </c>
      <c r="G13" s="211">
        <v>3.0</v>
      </c>
      <c r="H13" s="210">
        <v>3.0</v>
      </c>
      <c r="I13" s="98"/>
      <c r="J13" s="210">
        <v>3.0</v>
      </c>
      <c r="K13" s="98"/>
      <c r="L13" s="210">
        <v>3.0</v>
      </c>
      <c r="M13" s="98"/>
    </row>
    <row r="14" ht="30.0" customHeight="1">
      <c r="A14" s="209">
        <v>6.0</v>
      </c>
      <c r="B14" s="98" t="s">
        <v>58</v>
      </c>
      <c r="C14" s="98" t="s">
        <v>59</v>
      </c>
      <c r="D14" s="210" t="s">
        <v>372</v>
      </c>
      <c r="E14" s="98" t="s">
        <v>373</v>
      </c>
      <c r="F14" s="211">
        <v>10.0</v>
      </c>
      <c r="G14" s="211">
        <v>10.0</v>
      </c>
      <c r="H14" s="210">
        <v>6.0</v>
      </c>
      <c r="I14" s="98"/>
      <c r="J14" s="210">
        <v>6.0</v>
      </c>
      <c r="K14" s="98"/>
      <c r="L14" s="210">
        <v>6.0</v>
      </c>
      <c r="M14" s="98"/>
    </row>
    <row r="15" ht="30.0" customHeight="1">
      <c r="A15" s="208">
        <v>7.0</v>
      </c>
      <c r="B15" s="97" t="s">
        <v>201</v>
      </c>
      <c r="C15" s="97" t="s">
        <v>202</v>
      </c>
      <c r="D15" s="210" t="s">
        <v>203</v>
      </c>
      <c r="E15" s="98" t="s">
        <v>187</v>
      </c>
      <c r="F15" s="211">
        <v>3.0</v>
      </c>
      <c r="G15" s="211">
        <v>3.0</v>
      </c>
      <c r="H15" s="210">
        <v>3.0</v>
      </c>
      <c r="I15" s="98"/>
      <c r="J15" s="210">
        <v>3.0</v>
      </c>
      <c r="K15" s="98"/>
      <c r="L15" s="210">
        <v>3.0</v>
      </c>
      <c r="M15" s="98"/>
    </row>
    <row r="16" ht="30.0" customHeight="1">
      <c r="A16" s="113"/>
      <c r="B16" s="113"/>
      <c r="C16" s="113"/>
      <c r="D16" s="210" t="s">
        <v>206</v>
      </c>
      <c r="E16" s="98" t="s">
        <v>193</v>
      </c>
      <c r="F16" s="211">
        <v>0.0</v>
      </c>
      <c r="G16" s="211">
        <v>0.0</v>
      </c>
      <c r="H16" s="210">
        <v>1.0</v>
      </c>
      <c r="I16" s="98"/>
      <c r="J16" s="210">
        <v>1.0</v>
      </c>
      <c r="K16" s="98"/>
      <c r="L16" s="210">
        <v>0.0</v>
      </c>
      <c r="M16" s="98"/>
    </row>
    <row r="17" ht="30.0" customHeight="1">
      <c r="A17" s="4"/>
      <c r="B17" s="4"/>
      <c r="C17" s="4"/>
      <c r="D17" s="210" t="s">
        <v>210</v>
      </c>
      <c r="E17" s="98" t="s">
        <v>211</v>
      </c>
      <c r="F17" s="211">
        <v>5.0</v>
      </c>
      <c r="G17" s="211">
        <v>5.0</v>
      </c>
      <c r="H17" s="210">
        <v>6.0</v>
      </c>
      <c r="I17" s="98"/>
      <c r="J17" s="210">
        <v>6.0</v>
      </c>
      <c r="K17" s="98"/>
      <c r="L17" s="210">
        <v>6.0</v>
      </c>
      <c r="M17" s="98"/>
    </row>
    <row r="18" ht="44.25" customHeight="1">
      <c r="A18" s="208">
        <v>8.0</v>
      </c>
      <c r="B18" s="100" t="s">
        <v>67</v>
      </c>
      <c r="C18" s="100" t="s">
        <v>215</v>
      </c>
      <c r="D18" s="210" t="s">
        <v>216</v>
      </c>
      <c r="E18" s="98" t="s">
        <v>187</v>
      </c>
      <c r="F18" s="211">
        <v>3.0</v>
      </c>
      <c r="G18" s="211">
        <v>3.0</v>
      </c>
      <c r="H18" s="210">
        <v>3.0</v>
      </c>
      <c r="I18" s="98"/>
      <c r="J18" s="210">
        <v>3.0</v>
      </c>
      <c r="K18" s="98"/>
      <c r="L18" s="210">
        <v>3.0</v>
      </c>
      <c r="M18" s="98"/>
    </row>
    <row r="19" ht="30.0" customHeight="1">
      <c r="A19" s="113"/>
      <c r="B19" s="113"/>
      <c r="C19" s="113"/>
      <c r="D19" s="210" t="s">
        <v>219</v>
      </c>
      <c r="E19" s="98" t="s">
        <v>187</v>
      </c>
      <c r="F19" s="211">
        <v>3.0</v>
      </c>
      <c r="G19" s="211">
        <v>3.0</v>
      </c>
      <c r="H19" s="210">
        <v>3.0</v>
      </c>
      <c r="I19" s="98"/>
      <c r="J19" s="210">
        <v>3.0</v>
      </c>
      <c r="K19" s="98"/>
      <c r="L19" s="210">
        <v>3.0</v>
      </c>
      <c r="M19" s="98"/>
    </row>
    <row r="20" ht="24.0" customHeight="1">
      <c r="A20" s="113"/>
      <c r="B20" s="113"/>
      <c r="C20" s="113"/>
      <c r="D20" s="210" t="s">
        <v>220</v>
      </c>
      <c r="E20" s="98" t="s">
        <v>187</v>
      </c>
      <c r="F20" s="211">
        <v>3.0</v>
      </c>
      <c r="G20" s="211">
        <v>3.0</v>
      </c>
      <c r="H20" s="210">
        <v>3.0</v>
      </c>
      <c r="I20" s="98"/>
      <c r="J20" s="210">
        <v>3.0</v>
      </c>
      <c r="K20" s="98"/>
      <c r="L20" s="210">
        <v>3.0</v>
      </c>
      <c r="M20" s="98"/>
    </row>
    <row r="21" ht="18.75" customHeight="1">
      <c r="A21" s="4"/>
      <c r="B21" s="4"/>
      <c r="C21" s="4"/>
      <c r="D21" s="210" t="s">
        <v>221</v>
      </c>
      <c r="E21" s="98" t="s">
        <v>187</v>
      </c>
      <c r="F21" s="211">
        <v>2.0</v>
      </c>
      <c r="G21" s="211">
        <v>2.0</v>
      </c>
      <c r="H21" s="210">
        <v>2.0</v>
      </c>
      <c r="I21" s="98"/>
      <c r="J21" s="210">
        <v>2.0</v>
      </c>
      <c r="K21" s="98"/>
      <c r="L21" s="210">
        <v>2.0</v>
      </c>
      <c r="M21" s="98"/>
    </row>
    <row r="22" ht="56.25" customHeight="1">
      <c r="A22" s="208">
        <v>9.0</v>
      </c>
      <c r="B22" s="97" t="s">
        <v>70</v>
      </c>
      <c r="C22" s="97" t="s">
        <v>222</v>
      </c>
      <c r="D22" s="210" t="s">
        <v>223</v>
      </c>
      <c r="E22" s="98" t="s">
        <v>187</v>
      </c>
      <c r="F22" s="211">
        <v>8.0</v>
      </c>
      <c r="G22" s="211">
        <v>8.0</v>
      </c>
      <c r="H22" s="211">
        <v>12.0</v>
      </c>
      <c r="I22" s="98"/>
      <c r="J22" s="211">
        <v>12.0</v>
      </c>
      <c r="K22" s="98"/>
      <c r="L22" s="211">
        <v>8.0</v>
      </c>
      <c r="M22" s="98"/>
    </row>
    <row r="23" ht="30.0" customHeight="1">
      <c r="A23" s="4"/>
      <c r="B23" s="4"/>
      <c r="C23" s="4"/>
      <c r="D23" s="210" t="s">
        <v>225</v>
      </c>
      <c r="E23" s="98" t="s">
        <v>187</v>
      </c>
      <c r="F23" s="211">
        <v>9.0</v>
      </c>
      <c r="G23" s="211">
        <v>9.0</v>
      </c>
      <c r="H23" s="211">
        <v>9.0</v>
      </c>
      <c r="I23" s="98"/>
      <c r="J23" s="211">
        <v>9.0</v>
      </c>
      <c r="K23" s="98"/>
      <c r="L23" s="211">
        <v>9.0</v>
      </c>
      <c r="M23" s="98"/>
    </row>
    <row r="24" ht="30.0" customHeight="1">
      <c r="A24" s="208">
        <v>10.0</v>
      </c>
      <c r="B24" s="97" t="s">
        <v>229</v>
      </c>
      <c r="C24" s="97" t="s">
        <v>230</v>
      </c>
      <c r="D24" s="210" t="s">
        <v>231</v>
      </c>
      <c r="E24" s="98" t="s">
        <v>187</v>
      </c>
      <c r="F24" s="211">
        <v>3.0</v>
      </c>
      <c r="G24" s="211">
        <v>3.0</v>
      </c>
      <c r="H24" s="210">
        <v>3.0</v>
      </c>
      <c r="I24" s="98"/>
      <c r="J24" s="210">
        <v>3.0</v>
      </c>
      <c r="K24" s="98"/>
      <c r="L24" s="210">
        <v>3.0</v>
      </c>
      <c r="M24" s="98"/>
    </row>
    <row r="25" ht="30.0" customHeight="1">
      <c r="A25" s="4"/>
      <c r="B25" s="4"/>
      <c r="C25" s="4"/>
      <c r="D25" s="210" t="s">
        <v>234</v>
      </c>
      <c r="E25" s="98" t="s">
        <v>187</v>
      </c>
      <c r="F25" s="211">
        <v>19.0</v>
      </c>
      <c r="G25" s="211">
        <v>13.0</v>
      </c>
      <c r="H25" s="210">
        <v>19.0</v>
      </c>
      <c r="I25" s="98"/>
      <c r="J25" s="210">
        <v>25.0</v>
      </c>
      <c r="K25" s="98"/>
      <c r="L25" s="210">
        <v>30.0</v>
      </c>
      <c r="M25" s="98"/>
    </row>
    <row r="26" ht="30.0" customHeight="1">
      <c r="A26" s="209">
        <v>11.0</v>
      </c>
      <c r="B26" s="98" t="s">
        <v>76</v>
      </c>
      <c r="C26" s="98" t="s">
        <v>237</v>
      </c>
      <c r="D26" s="210" t="s">
        <v>238</v>
      </c>
      <c r="E26" s="98" t="s">
        <v>187</v>
      </c>
      <c r="F26" s="211">
        <v>3.0</v>
      </c>
      <c r="G26" s="211">
        <v>1.0</v>
      </c>
      <c r="H26" s="210">
        <v>3.0</v>
      </c>
      <c r="I26" s="98"/>
      <c r="J26" s="210">
        <v>3.0</v>
      </c>
      <c r="K26" s="98"/>
      <c r="L26" s="210">
        <v>3.0</v>
      </c>
      <c r="M26" s="98"/>
    </row>
    <row r="27" ht="30.0" customHeight="1">
      <c r="A27" s="208">
        <v>12.0</v>
      </c>
      <c r="B27" s="97" t="s">
        <v>44</v>
      </c>
      <c r="C27" s="97" t="s">
        <v>240</v>
      </c>
      <c r="D27" s="210" t="s">
        <v>241</v>
      </c>
      <c r="E27" s="98" t="s">
        <v>193</v>
      </c>
      <c r="F27" s="211">
        <v>0.0</v>
      </c>
      <c r="G27" s="211">
        <v>0.0</v>
      </c>
      <c r="H27" s="210">
        <v>1.0</v>
      </c>
      <c r="I27" s="98"/>
      <c r="J27" s="210">
        <v>0.0</v>
      </c>
      <c r="K27" s="98"/>
      <c r="L27" s="210">
        <v>0.0</v>
      </c>
      <c r="M27" s="98"/>
    </row>
    <row r="28" ht="30.0" customHeight="1">
      <c r="A28" s="113"/>
      <c r="B28" s="113"/>
      <c r="C28" s="113"/>
      <c r="D28" s="210" t="s">
        <v>244</v>
      </c>
      <c r="E28" s="98" t="s">
        <v>193</v>
      </c>
      <c r="F28" s="211">
        <v>1.0</v>
      </c>
      <c r="G28" s="211">
        <v>1.0</v>
      </c>
      <c r="H28" s="210">
        <v>0.0</v>
      </c>
      <c r="I28" s="98"/>
      <c r="J28" s="210">
        <v>0.0</v>
      </c>
      <c r="K28" s="98"/>
      <c r="L28" s="210">
        <v>0.0</v>
      </c>
      <c r="M28" s="98"/>
    </row>
    <row r="29" ht="30.0" customHeight="1">
      <c r="A29" s="4"/>
      <c r="B29" s="4"/>
      <c r="C29" s="4"/>
      <c r="D29" s="210" t="s">
        <v>247</v>
      </c>
      <c r="E29" s="98" t="s">
        <v>193</v>
      </c>
      <c r="F29" s="211">
        <v>0.0</v>
      </c>
      <c r="G29" s="211">
        <v>0.0</v>
      </c>
      <c r="H29" s="210">
        <v>1.0</v>
      </c>
      <c r="I29" s="98"/>
      <c r="J29" s="210">
        <v>0.0</v>
      </c>
      <c r="K29" s="98"/>
      <c r="L29" s="210">
        <v>0.0</v>
      </c>
      <c r="M29" s="98"/>
    </row>
    <row r="30" ht="30.0" hidden="1" customHeight="1">
      <c r="A30" s="209"/>
      <c r="B30" s="212" t="s">
        <v>159</v>
      </c>
      <c r="C30" s="212" t="s">
        <v>160</v>
      </c>
      <c r="D30" s="213"/>
      <c r="E30" s="213"/>
      <c r="F30" s="213"/>
      <c r="G30" s="213"/>
      <c r="H30" s="213"/>
      <c r="I30" s="213"/>
      <c r="J30" s="213"/>
      <c r="K30" s="213"/>
      <c r="L30" s="213"/>
      <c r="M30" s="213"/>
    </row>
    <row r="31" ht="30.0" hidden="1" customHeight="1">
      <c r="A31" s="209"/>
      <c r="B31" s="4"/>
      <c r="C31" s="4"/>
      <c r="D31" s="213"/>
      <c r="E31" s="213"/>
      <c r="F31" s="213"/>
      <c r="G31" s="213"/>
      <c r="H31" s="213"/>
      <c r="I31" s="213"/>
      <c r="J31" s="213"/>
      <c r="K31" s="213"/>
      <c r="L31" s="213"/>
      <c r="M31" s="213"/>
    </row>
    <row r="32" ht="30.0" customHeight="1">
      <c r="A32" s="214"/>
      <c r="B32" s="215" t="s">
        <v>10</v>
      </c>
      <c r="C32" s="215"/>
      <c r="D32" s="215"/>
      <c r="E32" s="215"/>
      <c r="F32" s="214"/>
      <c r="G32" s="214"/>
      <c r="H32" s="215"/>
      <c r="I32" s="215"/>
      <c r="J32" s="215"/>
      <c r="K32" s="215"/>
      <c r="L32" s="215"/>
      <c r="M32" s="215"/>
    </row>
    <row r="33" ht="30.0" customHeight="1">
      <c r="A33" s="208">
        <v>13.0</v>
      </c>
      <c r="B33" s="97" t="s">
        <v>88</v>
      </c>
      <c r="C33" s="216" t="s">
        <v>250</v>
      </c>
      <c r="D33" s="217" t="s">
        <v>251</v>
      </c>
      <c r="E33" s="210" t="s">
        <v>374</v>
      </c>
      <c r="F33" s="211">
        <v>0.0</v>
      </c>
      <c r="G33" s="211">
        <v>0.0</v>
      </c>
      <c r="H33" s="210">
        <v>50.0</v>
      </c>
      <c r="I33" s="217"/>
      <c r="J33" s="210">
        <v>0.0</v>
      </c>
      <c r="K33" s="217"/>
      <c r="L33" s="210">
        <v>0.0</v>
      </c>
      <c r="M33" s="217"/>
    </row>
    <row r="34" ht="30.0" customHeight="1">
      <c r="A34" s="113"/>
      <c r="B34" s="113"/>
      <c r="C34" s="113"/>
      <c r="D34" s="217" t="s">
        <v>255</v>
      </c>
      <c r="E34" s="217" t="s">
        <v>256</v>
      </c>
      <c r="F34" s="211">
        <v>0.0</v>
      </c>
      <c r="G34" s="211">
        <v>0.0</v>
      </c>
      <c r="H34" s="210">
        <v>0.0</v>
      </c>
      <c r="I34" s="217"/>
      <c r="J34" s="210">
        <v>1.0</v>
      </c>
      <c r="K34" s="217"/>
      <c r="L34" s="210">
        <v>0.0</v>
      </c>
      <c r="M34" s="217"/>
    </row>
    <row r="35" ht="60.75" customHeight="1">
      <c r="A35" s="4"/>
      <c r="B35" s="4"/>
      <c r="C35" s="4"/>
      <c r="D35" s="217" t="s">
        <v>257</v>
      </c>
      <c r="E35" s="217" t="s">
        <v>258</v>
      </c>
      <c r="F35" s="211">
        <v>11.0</v>
      </c>
      <c r="G35" s="211">
        <v>11.0</v>
      </c>
      <c r="H35" s="210">
        <v>0.0</v>
      </c>
      <c r="I35" s="217"/>
      <c r="J35" s="210">
        <v>4.0</v>
      </c>
      <c r="K35" s="217"/>
      <c r="L35" s="210">
        <v>2.0</v>
      </c>
      <c r="M35" s="217"/>
    </row>
    <row r="36" ht="57.0" customHeight="1">
      <c r="A36" s="209">
        <v>14.0</v>
      </c>
      <c r="B36" s="98" t="s">
        <v>11</v>
      </c>
      <c r="C36" s="217" t="s">
        <v>91</v>
      </c>
      <c r="D36" s="217" t="s">
        <v>260</v>
      </c>
      <c r="E36" s="210" t="s">
        <v>375</v>
      </c>
      <c r="F36" s="211">
        <v>200.0</v>
      </c>
      <c r="G36" s="211">
        <v>243.0</v>
      </c>
      <c r="H36" s="211">
        <v>200.0</v>
      </c>
      <c r="I36" s="218"/>
      <c r="J36" s="211">
        <v>200.0</v>
      </c>
      <c r="K36" s="218"/>
      <c r="L36" s="211">
        <v>200.0</v>
      </c>
      <c r="M36" s="218"/>
    </row>
    <row r="37" ht="30.0" customHeight="1">
      <c r="A37" s="93"/>
      <c r="B37" s="92" t="s">
        <v>14</v>
      </c>
      <c r="C37" s="92"/>
      <c r="D37" s="92"/>
      <c r="E37" s="92"/>
      <c r="F37" s="93"/>
      <c r="G37" s="93"/>
      <c r="H37" s="92"/>
      <c r="I37" s="92"/>
      <c r="J37" s="92"/>
      <c r="K37" s="92"/>
      <c r="L37" s="92"/>
      <c r="M37" s="92"/>
    </row>
    <row r="38" ht="30.0" customHeight="1">
      <c r="A38" s="209">
        <v>15.0</v>
      </c>
      <c r="B38" s="98" t="s">
        <v>15</v>
      </c>
      <c r="C38" s="98" t="s">
        <v>97</v>
      </c>
      <c r="D38" s="210" t="s">
        <v>264</v>
      </c>
      <c r="E38" s="210" t="s">
        <v>265</v>
      </c>
      <c r="F38" s="211" t="s">
        <v>376</v>
      </c>
      <c r="G38" s="211" t="s">
        <v>376</v>
      </c>
      <c r="H38" s="211" t="s">
        <v>376</v>
      </c>
      <c r="I38" s="107"/>
      <c r="J38" s="211" t="s">
        <v>376</v>
      </c>
      <c r="K38" s="107"/>
      <c r="L38" s="211" t="s">
        <v>376</v>
      </c>
      <c r="M38" s="107"/>
    </row>
    <row r="39" ht="30.0" customHeight="1">
      <c r="A39" s="209">
        <v>16.0</v>
      </c>
      <c r="B39" s="217" t="s">
        <v>18</v>
      </c>
      <c r="C39" s="98" t="s">
        <v>99</v>
      </c>
      <c r="D39" s="210" t="s">
        <v>377</v>
      </c>
      <c r="E39" s="210" t="s">
        <v>274</v>
      </c>
      <c r="F39" s="211">
        <v>67.0</v>
      </c>
      <c r="G39" s="211">
        <v>67.0</v>
      </c>
      <c r="H39" s="211">
        <v>67.0</v>
      </c>
      <c r="I39" s="107"/>
      <c r="J39" s="211">
        <v>67.0</v>
      </c>
      <c r="K39" s="107"/>
      <c r="L39" s="211">
        <v>68.0</v>
      </c>
      <c r="M39" s="107"/>
    </row>
    <row r="40" ht="30.0" customHeight="1">
      <c r="A40" s="219">
        <v>17.0</v>
      </c>
      <c r="B40" s="210" t="s">
        <v>101</v>
      </c>
      <c r="C40" s="98"/>
      <c r="D40" s="220" t="s">
        <v>378</v>
      </c>
      <c r="E40" s="210" t="s">
        <v>379</v>
      </c>
      <c r="F40" s="211">
        <v>360.0</v>
      </c>
      <c r="G40" s="211">
        <f>208+160</f>
        <v>368</v>
      </c>
      <c r="H40" s="211">
        <v>377.0</v>
      </c>
      <c r="I40" s="107"/>
      <c r="J40" s="211">
        <v>377.0</v>
      </c>
      <c r="K40" s="107"/>
      <c r="L40" s="211">
        <v>378.0</v>
      </c>
      <c r="M40" s="107"/>
    </row>
    <row r="41" ht="47.25" customHeight="1">
      <c r="A41" s="214"/>
      <c r="B41" s="215" t="s">
        <v>104</v>
      </c>
      <c r="C41" s="215"/>
      <c r="D41" s="215"/>
      <c r="E41" s="215"/>
      <c r="F41" s="214"/>
      <c r="G41" s="214"/>
      <c r="H41" s="215"/>
      <c r="I41" s="215"/>
      <c r="J41" s="215"/>
      <c r="K41" s="215"/>
      <c r="L41" s="215"/>
      <c r="M41" s="215"/>
    </row>
    <row r="42" ht="30.0" customHeight="1">
      <c r="A42" s="208">
        <v>18.0</v>
      </c>
      <c r="B42" s="97" t="s">
        <v>109</v>
      </c>
      <c r="C42" s="97" t="s">
        <v>280</v>
      </c>
      <c r="D42" s="210" t="s">
        <v>281</v>
      </c>
      <c r="E42" s="98" t="s">
        <v>187</v>
      </c>
      <c r="F42" s="211">
        <v>0.0</v>
      </c>
      <c r="G42" s="211">
        <v>0.0</v>
      </c>
      <c r="H42" s="211">
        <v>1.0</v>
      </c>
      <c r="I42" s="98"/>
      <c r="J42" s="211">
        <v>0.0</v>
      </c>
      <c r="K42" s="107"/>
      <c r="L42" s="211">
        <v>2.0</v>
      </c>
      <c r="M42" s="107"/>
    </row>
    <row r="43" ht="30.0" customHeight="1">
      <c r="A43" s="113"/>
      <c r="B43" s="113"/>
      <c r="C43" s="113"/>
      <c r="D43" s="98" t="s">
        <v>284</v>
      </c>
      <c r="E43" s="98" t="s">
        <v>285</v>
      </c>
      <c r="F43" s="211">
        <v>0.0</v>
      </c>
      <c r="G43" s="211">
        <v>0.0</v>
      </c>
      <c r="H43" s="211">
        <v>3.0</v>
      </c>
      <c r="I43" s="107"/>
      <c r="J43" s="211">
        <v>3.0</v>
      </c>
      <c r="K43" s="107"/>
      <c r="L43" s="211">
        <v>2.0</v>
      </c>
      <c r="M43" s="107"/>
    </row>
    <row r="44" ht="54.75" customHeight="1">
      <c r="A44" s="4"/>
      <c r="B44" s="4"/>
      <c r="C44" s="4"/>
      <c r="D44" s="98" t="s">
        <v>287</v>
      </c>
      <c r="E44" s="98" t="s">
        <v>285</v>
      </c>
      <c r="F44" s="211">
        <v>15.0</v>
      </c>
      <c r="G44" s="211">
        <v>15.0</v>
      </c>
      <c r="H44" s="211">
        <v>20.0</v>
      </c>
      <c r="I44" s="107"/>
      <c r="J44" s="211">
        <v>15.0</v>
      </c>
      <c r="K44" s="107"/>
      <c r="L44" s="211">
        <v>14.0</v>
      </c>
      <c r="M44" s="98"/>
    </row>
    <row r="45" ht="60.75" customHeight="1">
      <c r="A45" s="214"/>
      <c r="B45" s="215" t="s">
        <v>28</v>
      </c>
      <c r="C45" s="92"/>
      <c r="D45" s="92"/>
      <c r="E45" s="92"/>
      <c r="F45" s="93"/>
      <c r="G45" s="93"/>
      <c r="H45" s="92"/>
      <c r="I45" s="92"/>
      <c r="J45" s="92"/>
      <c r="K45" s="92"/>
      <c r="L45" s="92"/>
      <c r="M45" s="92"/>
    </row>
    <row r="46" ht="30.0" customHeight="1">
      <c r="A46" s="208">
        <v>19.0</v>
      </c>
      <c r="B46" s="221" t="s">
        <v>29</v>
      </c>
      <c r="C46" s="97" t="s">
        <v>116</v>
      </c>
      <c r="D46" s="210" t="s">
        <v>380</v>
      </c>
      <c r="E46" s="210" t="s">
        <v>381</v>
      </c>
      <c r="F46" s="211">
        <v>7.0</v>
      </c>
      <c r="G46" s="211">
        <v>9.0</v>
      </c>
      <c r="H46" s="211">
        <v>6.0</v>
      </c>
      <c r="I46" s="98"/>
      <c r="J46" s="211">
        <v>6.0</v>
      </c>
      <c r="K46" s="107"/>
      <c r="L46" s="211">
        <v>6.0</v>
      </c>
      <c r="M46" s="98"/>
    </row>
    <row r="47" ht="35.25" customHeight="1">
      <c r="A47" s="4"/>
      <c r="B47" s="113"/>
      <c r="C47" s="4"/>
      <c r="D47" s="210" t="s">
        <v>382</v>
      </c>
      <c r="E47" s="210" t="s">
        <v>292</v>
      </c>
      <c r="F47" s="211">
        <v>1.0</v>
      </c>
      <c r="G47" s="211">
        <v>0.0</v>
      </c>
      <c r="H47" s="98"/>
      <c r="I47" s="98"/>
      <c r="J47" s="98"/>
      <c r="K47" s="98"/>
      <c r="L47" s="98"/>
      <c r="M47" s="98"/>
    </row>
    <row r="48" ht="30.0" hidden="1" customHeight="1">
      <c r="A48" s="209"/>
      <c r="B48" s="212" t="s">
        <v>159</v>
      </c>
      <c r="C48" s="212" t="s">
        <v>160</v>
      </c>
      <c r="D48" s="213"/>
      <c r="E48" s="213"/>
      <c r="F48" s="213"/>
      <c r="G48" s="213"/>
      <c r="H48" s="213"/>
      <c r="I48" s="213"/>
      <c r="J48" s="213"/>
      <c r="K48" s="213"/>
      <c r="L48" s="213"/>
      <c r="M48" s="213"/>
    </row>
    <row r="49" ht="30.0" hidden="1" customHeight="1">
      <c r="A49" s="209"/>
      <c r="B49" s="4"/>
      <c r="C49" s="4"/>
      <c r="D49" s="213"/>
      <c r="E49" s="213"/>
      <c r="F49" s="213"/>
      <c r="G49" s="213"/>
      <c r="H49" s="213"/>
      <c r="I49" s="213"/>
      <c r="J49" s="213"/>
      <c r="K49" s="213"/>
      <c r="L49" s="213"/>
      <c r="M49" s="213"/>
    </row>
    <row r="50" ht="45.75" customHeight="1">
      <c r="A50" s="93"/>
      <c r="B50" s="92" t="s">
        <v>34</v>
      </c>
      <c r="C50" s="222"/>
      <c r="D50" s="222"/>
      <c r="E50" s="222"/>
      <c r="F50" s="223"/>
      <c r="G50" s="223"/>
      <c r="H50" s="222"/>
      <c r="I50" s="222"/>
      <c r="J50" s="222"/>
      <c r="K50" s="222"/>
      <c r="L50" s="222"/>
      <c r="M50" s="222"/>
    </row>
    <row r="51" ht="59.25" customHeight="1">
      <c r="A51" s="209">
        <v>20.0</v>
      </c>
      <c r="B51" s="216" t="s">
        <v>35</v>
      </c>
      <c r="C51" s="97" t="s">
        <v>121</v>
      </c>
      <c r="D51" s="210" t="s">
        <v>383</v>
      </c>
      <c r="E51" s="210" t="s">
        <v>384</v>
      </c>
      <c r="F51" s="211">
        <v>60.0</v>
      </c>
      <c r="G51" s="211">
        <v>60.0</v>
      </c>
      <c r="H51" s="210">
        <v>60.0</v>
      </c>
      <c r="I51" s="98"/>
      <c r="J51" s="210">
        <v>60.0</v>
      </c>
      <c r="K51" s="98"/>
      <c r="L51" s="210">
        <v>55.0</v>
      </c>
      <c r="M51" s="98"/>
    </row>
    <row r="52" ht="45.0" customHeight="1">
      <c r="A52" s="209"/>
      <c r="B52" s="113"/>
      <c r="C52" s="113"/>
      <c r="D52" s="224" t="s">
        <v>385</v>
      </c>
      <c r="E52" s="210" t="s">
        <v>386</v>
      </c>
      <c r="F52" s="225"/>
      <c r="G52" s="225"/>
      <c r="H52" s="226"/>
      <c r="I52" s="227"/>
      <c r="J52" s="226"/>
      <c r="K52" s="227"/>
      <c r="L52" s="210">
        <v>90000.0</v>
      </c>
      <c r="M52" s="227"/>
    </row>
    <row r="53" ht="30.0" hidden="1" customHeight="1">
      <c r="A53" s="209"/>
      <c r="B53" s="113"/>
      <c r="C53" s="113"/>
      <c r="D53" s="98"/>
      <c r="E53" s="98"/>
      <c r="F53" s="228"/>
      <c r="G53" s="228"/>
      <c r="H53" s="229"/>
      <c r="I53" s="229"/>
      <c r="J53" s="229"/>
      <c r="K53" s="229"/>
      <c r="L53" s="229"/>
      <c r="M53" s="229"/>
    </row>
    <row r="54" ht="30.0" hidden="1" customHeight="1">
      <c r="A54" s="209"/>
      <c r="B54" s="113"/>
      <c r="C54" s="113"/>
      <c r="D54" s="98"/>
      <c r="E54" s="98"/>
      <c r="F54" s="228"/>
      <c r="G54" s="228"/>
      <c r="H54" s="229"/>
      <c r="I54" s="229"/>
      <c r="J54" s="229"/>
      <c r="K54" s="229"/>
      <c r="L54" s="229"/>
      <c r="M54" s="229"/>
    </row>
    <row r="55" ht="30.0" hidden="1" customHeight="1">
      <c r="A55" s="209"/>
      <c r="B55" s="4"/>
      <c r="C55" s="4"/>
      <c r="D55" s="98"/>
      <c r="E55" s="98"/>
      <c r="F55" s="228"/>
      <c r="G55" s="228"/>
      <c r="H55" s="229"/>
      <c r="I55" s="229"/>
      <c r="J55" s="229"/>
      <c r="K55" s="229"/>
      <c r="L55" s="229"/>
      <c r="M55" s="229"/>
    </row>
    <row r="56" ht="30.0" customHeight="1">
      <c r="A56" s="93"/>
      <c r="B56" s="92" t="s">
        <v>123</v>
      </c>
      <c r="C56" s="215"/>
      <c r="D56" s="215"/>
      <c r="E56" s="215"/>
      <c r="F56" s="230"/>
      <c r="G56" s="230"/>
      <c r="H56" s="231"/>
      <c r="I56" s="231"/>
      <c r="J56" s="231"/>
      <c r="K56" s="231"/>
      <c r="L56" s="231"/>
      <c r="M56" s="231"/>
    </row>
    <row r="57" ht="30.0" customHeight="1">
      <c r="A57" s="208">
        <v>21.0</v>
      </c>
      <c r="B57" s="216" t="s">
        <v>129</v>
      </c>
      <c r="C57" s="97" t="s">
        <v>130</v>
      </c>
      <c r="D57" s="210" t="s">
        <v>260</v>
      </c>
      <c r="E57" s="210" t="s">
        <v>302</v>
      </c>
      <c r="F57" s="211">
        <v>1.0</v>
      </c>
      <c r="G57" s="211">
        <v>0.0</v>
      </c>
      <c r="H57" s="210">
        <v>3.0</v>
      </c>
      <c r="I57" s="98"/>
      <c r="J57" s="210">
        <v>1.0</v>
      </c>
      <c r="K57" s="210"/>
      <c r="L57" s="210">
        <v>0.0</v>
      </c>
      <c r="M57" s="98"/>
    </row>
    <row r="58" ht="30.0" customHeight="1">
      <c r="A58" s="113"/>
      <c r="B58" s="113"/>
      <c r="C58" s="113"/>
      <c r="D58" s="210" t="s">
        <v>305</v>
      </c>
      <c r="E58" s="210" t="s">
        <v>285</v>
      </c>
      <c r="F58" s="211">
        <v>10.0</v>
      </c>
      <c r="G58" s="211">
        <v>19.0</v>
      </c>
      <c r="H58" s="210">
        <v>10.0</v>
      </c>
      <c r="I58" s="98"/>
      <c r="J58" s="210">
        <v>10.0</v>
      </c>
      <c r="K58" s="98"/>
      <c r="L58" s="210">
        <v>10.0</v>
      </c>
      <c r="M58" s="98"/>
    </row>
    <row r="59" ht="30.0" customHeight="1">
      <c r="A59" s="113"/>
      <c r="B59" s="113"/>
      <c r="C59" s="4"/>
      <c r="D59" s="210" t="s">
        <v>307</v>
      </c>
      <c r="E59" s="210" t="s">
        <v>285</v>
      </c>
      <c r="F59" s="211">
        <v>10.0</v>
      </c>
      <c r="G59" s="211">
        <v>19.0</v>
      </c>
      <c r="H59" s="210">
        <v>10.0</v>
      </c>
      <c r="I59" s="98"/>
      <c r="J59" s="210">
        <v>10.0</v>
      </c>
      <c r="K59" s="98"/>
      <c r="L59" s="210">
        <v>10.0</v>
      </c>
      <c r="M59" s="98"/>
    </row>
    <row r="60" ht="30.0" customHeight="1">
      <c r="A60" s="4"/>
      <c r="B60" s="4"/>
      <c r="C60" s="98"/>
      <c r="D60" s="210" t="s">
        <v>387</v>
      </c>
      <c r="E60" s="210" t="s">
        <v>187</v>
      </c>
      <c r="F60" s="211">
        <v>0.0</v>
      </c>
      <c r="G60" s="211">
        <v>0.0</v>
      </c>
      <c r="H60" s="210">
        <v>0.0</v>
      </c>
      <c r="I60" s="210"/>
      <c r="J60" s="210">
        <v>2.0</v>
      </c>
      <c r="K60" s="98"/>
      <c r="L60" s="210">
        <v>2.0</v>
      </c>
      <c r="M60" s="98"/>
    </row>
    <row r="61" ht="30.0" customHeight="1">
      <c r="A61" s="208">
        <v>22.0</v>
      </c>
      <c r="B61" s="97" t="s">
        <v>132</v>
      </c>
      <c r="C61" s="97" t="s">
        <v>308</v>
      </c>
      <c r="D61" s="210" t="s">
        <v>260</v>
      </c>
      <c r="E61" s="210" t="s">
        <v>302</v>
      </c>
      <c r="F61" s="211">
        <v>0.0</v>
      </c>
      <c r="G61" s="211">
        <v>0.0</v>
      </c>
      <c r="H61" s="210">
        <v>1.0</v>
      </c>
      <c r="I61" s="98"/>
      <c r="J61" s="210">
        <v>0.0</v>
      </c>
      <c r="K61" s="98"/>
      <c r="L61" s="210">
        <v>1.0</v>
      </c>
      <c r="M61" s="98"/>
    </row>
    <row r="62" ht="30.0" customHeight="1">
      <c r="A62" s="113"/>
      <c r="B62" s="113"/>
      <c r="C62" s="113"/>
      <c r="D62" s="210" t="s">
        <v>311</v>
      </c>
      <c r="E62" s="210" t="s">
        <v>285</v>
      </c>
      <c r="F62" s="211">
        <v>15.0</v>
      </c>
      <c r="G62" s="232">
        <v>20.0</v>
      </c>
      <c r="H62" s="233">
        <v>15.0</v>
      </c>
      <c r="I62" s="234"/>
      <c r="J62" s="233">
        <v>15.0</v>
      </c>
      <c r="K62" s="234"/>
      <c r="L62" s="233">
        <v>15.0</v>
      </c>
      <c r="M62" s="98"/>
    </row>
    <row r="63" ht="30.0" customHeight="1">
      <c r="A63" s="113"/>
      <c r="B63" s="113"/>
      <c r="C63" s="113"/>
      <c r="D63" s="210" t="s">
        <v>312</v>
      </c>
      <c r="E63" s="210" t="s">
        <v>285</v>
      </c>
      <c r="F63" s="211">
        <v>15.0</v>
      </c>
      <c r="G63" s="232">
        <v>20.0</v>
      </c>
      <c r="H63" s="233">
        <v>15.0</v>
      </c>
      <c r="I63" s="234"/>
      <c r="J63" s="233">
        <v>15.0</v>
      </c>
      <c r="K63" s="234"/>
      <c r="L63" s="233">
        <v>15.0</v>
      </c>
      <c r="M63" s="98"/>
    </row>
    <row r="64" ht="30.0" customHeight="1">
      <c r="A64" s="4"/>
      <c r="B64" s="4"/>
      <c r="C64" s="4"/>
      <c r="D64" s="210" t="s">
        <v>313</v>
      </c>
      <c r="E64" s="210" t="s">
        <v>285</v>
      </c>
      <c r="F64" s="211">
        <v>3.0</v>
      </c>
      <c r="G64" s="232">
        <v>3.0</v>
      </c>
      <c r="H64" s="233">
        <v>5.0</v>
      </c>
      <c r="I64" s="234"/>
      <c r="J64" s="233">
        <v>3.0</v>
      </c>
      <c r="K64" s="234"/>
      <c r="L64" s="233">
        <v>3.0</v>
      </c>
      <c r="M64" s="98"/>
    </row>
    <row r="65" ht="30.0" customHeight="1">
      <c r="A65" s="214"/>
      <c r="B65" s="215" t="s">
        <v>22</v>
      </c>
      <c r="C65" s="92"/>
      <c r="D65" s="92"/>
      <c r="E65" s="92"/>
      <c r="F65" s="93"/>
      <c r="G65" s="93"/>
      <c r="H65" s="92"/>
      <c r="I65" s="92"/>
      <c r="J65" s="92"/>
      <c r="K65" s="92"/>
      <c r="L65" s="92"/>
      <c r="M65" s="92"/>
    </row>
    <row r="66" ht="30.0" customHeight="1">
      <c r="A66" s="208">
        <v>23.0</v>
      </c>
      <c r="B66" s="97" t="s">
        <v>139</v>
      </c>
      <c r="C66" s="97" t="s">
        <v>314</v>
      </c>
      <c r="D66" s="210" t="s">
        <v>315</v>
      </c>
      <c r="E66" s="210" t="s">
        <v>187</v>
      </c>
      <c r="F66" s="211">
        <v>8.0</v>
      </c>
      <c r="G66" s="211">
        <v>8.0</v>
      </c>
      <c r="H66" s="211">
        <v>12.0</v>
      </c>
      <c r="I66" s="98"/>
      <c r="J66" s="211">
        <v>12.0</v>
      </c>
      <c r="K66" s="98"/>
      <c r="L66" s="211">
        <v>12.0</v>
      </c>
      <c r="M66" s="98"/>
    </row>
    <row r="67" ht="30.0" customHeight="1">
      <c r="A67" s="4"/>
      <c r="B67" s="113"/>
      <c r="C67" s="113"/>
      <c r="D67" s="210" t="s">
        <v>318</v>
      </c>
      <c r="E67" s="210" t="s">
        <v>187</v>
      </c>
      <c r="F67" s="211">
        <v>1.0</v>
      </c>
      <c r="G67" s="211">
        <v>1.0</v>
      </c>
      <c r="H67" s="211"/>
      <c r="I67" s="98"/>
      <c r="J67" s="211">
        <v>1.0</v>
      </c>
      <c r="K67" s="98"/>
      <c r="L67" s="211"/>
      <c r="M67" s="98"/>
    </row>
    <row r="68" ht="30.0" hidden="1" customHeight="1">
      <c r="A68" s="209"/>
      <c r="B68" s="4"/>
      <c r="C68" s="4"/>
      <c r="D68" s="98"/>
      <c r="E68" s="98"/>
      <c r="F68" s="107"/>
      <c r="G68" s="107"/>
      <c r="H68" s="98"/>
      <c r="I68" s="98"/>
      <c r="J68" s="98"/>
      <c r="K68" s="98"/>
      <c r="L68" s="98"/>
      <c r="M68" s="98"/>
    </row>
    <row r="69" ht="64.5" customHeight="1">
      <c r="A69" s="209">
        <v>24.0</v>
      </c>
      <c r="B69" s="97" t="s">
        <v>23</v>
      </c>
      <c r="C69" s="97" t="s">
        <v>321</v>
      </c>
      <c r="D69" s="210" t="s">
        <v>322</v>
      </c>
      <c r="E69" s="210" t="s">
        <v>323</v>
      </c>
      <c r="F69" s="211">
        <v>3.0</v>
      </c>
      <c r="G69" s="211">
        <v>1.0</v>
      </c>
      <c r="H69" s="210">
        <v>5.0</v>
      </c>
      <c r="I69" s="98"/>
      <c r="J69" s="210">
        <v>3.0</v>
      </c>
      <c r="K69" s="98"/>
      <c r="L69" s="210">
        <v>1.0</v>
      </c>
      <c r="M69" s="98"/>
    </row>
    <row r="70" ht="30.0" hidden="1" customHeight="1">
      <c r="A70" s="209"/>
      <c r="B70" s="113"/>
      <c r="C70" s="113"/>
      <c r="D70" s="98"/>
      <c r="E70" s="98"/>
      <c r="F70" s="107"/>
      <c r="G70" s="107"/>
      <c r="H70" s="98"/>
      <c r="I70" s="98"/>
      <c r="J70" s="98"/>
      <c r="K70" s="98"/>
      <c r="L70" s="98"/>
      <c r="M70" s="98"/>
    </row>
    <row r="71" ht="30.0" hidden="1" customHeight="1">
      <c r="A71" s="209"/>
      <c r="B71" s="113"/>
      <c r="C71" s="113"/>
      <c r="D71" s="98"/>
      <c r="E71" s="98"/>
      <c r="F71" s="107"/>
      <c r="G71" s="107"/>
      <c r="H71" s="98"/>
      <c r="I71" s="98"/>
      <c r="J71" s="98"/>
      <c r="K71" s="98"/>
      <c r="L71" s="98"/>
      <c r="M71" s="98"/>
    </row>
    <row r="72" ht="30.0" hidden="1" customHeight="1">
      <c r="A72" s="209"/>
      <c r="B72" s="113"/>
      <c r="C72" s="113"/>
      <c r="D72" s="98"/>
      <c r="E72" s="98"/>
      <c r="F72" s="107"/>
      <c r="G72" s="107"/>
      <c r="H72" s="98"/>
      <c r="I72" s="98"/>
      <c r="J72" s="98"/>
      <c r="K72" s="98"/>
      <c r="L72" s="98"/>
      <c r="M72" s="98"/>
    </row>
    <row r="73" ht="30.0" hidden="1" customHeight="1">
      <c r="A73" s="209"/>
      <c r="B73" s="113"/>
      <c r="C73" s="113"/>
      <c r="D73" s="98"/>
      <c r="E73" s="98"/>
      <c r="F73" s="107"/>
      <c r="G73" s="107"/>
      <c r="H73" s="98"/>
      <c r="I73" s="98"/>
      <c r="J73" s="98"/>
      <c r="K73" s="98"/>
      <c r="L73" s="98"/>
      <c r="M73" s="98"/>
    </row>
    <row r="74" ht="30.0" hidden="1" customHeight="1">
      <c r="A74" s="209"/>
      <c r="B74" s="113"/>
      <c r="C74" s="113"/>
      <c r="D74" s="98"/>
      <c r="E74" s="98"/>
      <c r="F74" s="107"/>
      <c r="G74" s="107"/>
      <c r="H74" s="98"/>
      <c r="I74" s="98"/>
      <c r="J74" s="98"/>
      <c r="K74" s="98"/>
      <c r="L74" s="98"/>
      <c r="M74" s="98"/>
    </row>
    <row r="75" ht="30.0" hidden="1" customHeight="1">
      <c r="A75" s="209"/>
      <c r="B75" s="113"/>
      <c r="C75" s="113"/>
      <c r="D75" s="98"/>
      <c r="E75" s="98"/>
      <c r="F75" s="107"/>
      <c r="G75" s="107"/>
      <c r="H75" s="98"/>
      <c r="I75" s="98"/>
      <c r="J75" s="98"/>
      <c r="K75" s="98"/>
      <c r="L75" s="98"/>
      <c r="M75" s="98"/>
    </row>
    <row r="76" ht="30.0" hidden="1" customHeight="1">
      <c r="A76" s="209"/>
      <c r="B76" s="113"/>
      <c r="C76" s="113"/>
      <c r="D76" s="98"/>
      <c r="E76" s="98"/>
      <c r="F76" s="107"/>
      <c r="G76" s="107"/>
      <c r="H76" s="98"/>
      <c r="I76" s="98"/>
      <c r="J76" s="98"/>
      <c r="K76" s="98"/>
      <c r="L76" s="98"/>
      <c r="M76" s="98"/>
    </row>
    <row r="77" ht="30.0" hidden="1" customHeight="1">
      <c r="A77" s="209"/>
      <c r="B77" s="113"/>
      <c r="C77" s="113"/>
      <c r="D77" s="98"/>
      <c r="E77" s="98"/>
      <c r="F77" s="107"/>
      <c r="G77" s="107"/>
      <c r="H77" s="98"/>
      <c r="I77" s="98"/>
      <c r="J77" s="98"/>
      <c r="K77" s="98"/>
      <c r="L77" s="98"/>
      <c r="M77" s="98"/>
    </row>
    <row r="78" ht="30.0" hidden="1" customHeight="1">
      <c r="A78" s="209"/>
      <c r="B78" s="113"/>
      <c r="C78" s="113"/>
      <c r="D78" s="98"/>
      <c r="E78" s="98"/>
      <c r="F78" s="107"/>
      <c r="G78" s="107"/>
      <c r="H78" s="98"/>
      <c r="I78" s="98"/>
      <c r="J78" s="98"/>
      <c r="K78" s="98"/>
      <c r="L78" s="98"/>
      <c r="M78" s="98"/>
    </row>
    <row r="79" ht="30.0" hidden="1" customHeight="1">
      <c r="A79" s="209"/>
      <c r="B79" s="113"/>
      <c r="C79" s="113"/>
      <c r="D79" s="98"/>
      <c r="E79" s="98"/>
      <c r="F79" s="107"/>
      <c r="G79" s="107"/>
      <c r="H79" s="98"/>
      <c r="I79" s="98"/>
      <c r="J79" s="98"/>
      <c r="K79" s="98"/>
      <c r="L79" s="98"/>
      <c r="M79" s="98"/>
    </row>
    <row r="80" ht="30.0" hidden="1" customHeight="1">
      <c r="A80" s="209"/>
      <c r="B80" s="113"/>
      <c r="C80" s="113"/>
      <c r="D80" s="98"/>
      <c r="E80" s="98"/>
      <c r="F80" s="107"/>
      <c r="G80" s="107"/>
      <c r="H80" s="98"/>
      <c r="I80" s="98"/>
      <c r="J80" s="98"/>
      <c r="K80" s="98"/>
      <c r="L80" s="98"/>
      <c r="M80" s="98"/>
    </row>
    <row r="81" ht="30.0" hidden="1" customHeight="1">
      <c r="A81" s="209"/>
      <c r="B81" s="113"/>
      <c r="C81" s="113"/>
      <c r="D81" s="98"/>
      <c r="E81" s="98"/>
      <c r="F81" s="107"/>
      <c r="G81" s="107"/>
      <c r="H81" s="98"/>
      <c r="I81" s="98"/>
      <c r="J81" s="98"/>
      <c r="K81" s="98"/>
      <c r="L81" s="98"/>
      <c r="M81" s="98"/>
    </row>
    <row r="82" ht="30.0" hidden="1" customHeight="1">
      <c r="A82" s="209"/>
      <c r="B82" s="113"/>
      <c r="C82" s="113"/>
      <c r="D82" s="98"/>
      <c r="E82" s="98"/>
      <c r="F82" s="107"/>
      <c r="G82" s="107"/>
      <c r="H82" s="98"/>
      <c r="I82" s="98"/>
      <c r="J82" s="98"/>
      <c r="K82" s="98"/>
      <c r="L82" s="98"/>
      <c r="M82" s="98"/>
    </row>
    <row r="83" ht="30.0" hidden="1" customHeight="1">
      <c r="A83" s="209"/>
      <c r="B83" s="113"/>
      <c r="C83" s="113"/>
      <c r="D83" s="98"/>
      <c r="E83" s="98"/>
      <c r="F83" s="107"/>
      <c r="G83" s="107"/>
      <c r="H83" s="98"/>
      <c r="I83" s="98"/>
      <c r="J83" s="98"/>
      <c r="K83" s="98"/>
      <c r="L83" s="98"/>
      <c r="M83" s="98"/>
    </row>
    <row r="84" ht="30.0" hidden="1" customHeight="1">
      <c r="A84" s="209"/>
      <c r="B84" s="113"/>
      <c r="C84" s="113"/>
      <c r="D84" s="98"/>
      <c r="E84" s="98"/>
      <c r="F84" s="107"/>
      <c r="G84" s="107"/>
      <c r="H84" s="98"/>
      <c r="I84" s="98"/>
      <c r="J84" s="98"/>
      <c r="K84" s="98"/>
      <c r="L84" s="98"/>
      <c r="M84" s="98"/>
    </row>
    <row r="85" ht="30.0" hidden="1" customHeight="1">
      <c r="A85" s="209"/>
      <c r="B85" s="4"/>
      <c r="C85" s="4"/>
      <c r="D85" s="98"/>
      <c r="E85" s="98"/>
      <c r="F85" s="107"/>
      <c r="G85" s="107"/>
      <c r="H85" s="98"/>
      <c r="I85" s="98"/>
      <c r="J85" s="98"/>
      <c r="K85" s="98"/>
      <c r="L85" s="98"/>
      <c r="M85" s="98"/>
    </row>
    <row r="86" ht="54.75" customHeight="1">
      <c r="A86" s="208">
        <v>25.0</v>
      </c>
      <c r="B86" s="97" t="s">
        <v>144</v>
      </c>
      <c r="C86" s="97" t="s">
        <v>339</v>
      </c>
      <c r="D86" s="210" t="s">
        <v>340</v>
      </c>
      <c r="E86" s="210" t="s">
        <v>388</v>
      </c>
      <c r="F86" s="211" t="s">
        <v>389</v>
      </c>
      <c r="G86" s="211" t="s">
        <v>389</v>
      </c>
      <c r="H86" s="211" t="s">
        <v>389</v>
      </c>
      <c r="I86" s="98"/>
      <c r="J86" s="211" t="s">
        <v>389</v>
      </c>
      <c r="K86" s="98"/>
      <c r="L86" s="211" t="s">
        <v>389</v>
      </c>
      <c r="M86" s="98"/>
    </row>
    <row r="87" ht="54.75" customHeight="1">
      <c r="A87" s="4"/>
      <c r="B87" s="4"/>
      <c r="C87" s="4"/>
      <c r="D87" s="210" t="s">
        <v>390</v>
      </c>
      <c r="E87" s="210" t="s">
        <v>187</v>
      </c>
      <c r="F87" s="211" t="s">
        <v>371</v>
      </c>
      <c r="G87" s="211" t="s">
        <v>371</v>
      </c>
      <c r="H87" s="210" t="s">
        <v>371</v>
      </c>
      <c r="I87" s="98"/>
      <c r="J87" s="210" t="s">
        <v>371</v>
      </c>
      <c r="K87" s="98"/>
      <c r="L87" s="210" t="s">
        <v>371</v>
      </c>
      <c r="M87" s="98"/>
    </row>
    <row r="88" ht="30.0" customHeight="1">
      <c r="A88" s="209">
        <v>26.0</v>
      </c>
      <c r="B88" s="98" t="s">
        <v>147</v>
      </c>
      <c r="C88" s="217" t="s">
        <v>343</v>
      </c>
      <c r="D88" s="217" t="s">
        <v>391</v>
      </c>
      <c r="E88" s="217" t="s">
        <v>348</v>
      </c>
      <c r="F88" s="211">
        <v>14.0</v>
      </c>
      <c r="G88" s="211">
        <v>14.0</v>
      </c>
      <c r="H88" s="210">
        <v>14.0</v>
      </c>
      <c r="I88" s="217"/>
      <c r="J88" s="210">
        <v>14.0</v>
      </c>
      <c r="K88" s="217"/>
      <c r="L88" s="210">
        <v>14.0</v>
      </c>
      <c r="M88" s="217"/>
    </row>
    <row r="89" ht="93.0" customHeight="1">
      <c r="A89" s="209">
        <v>27.0</v>
      </c>
      <c r="B89" s="98" t="s">
        <v>351</v>
      </c>
      <c r="C89" s="98" t="s">
        <v>352</v>
      </c>
      <c r="D89" s="217" t="s">
        <v>392</v>
      </c>
      <c r="E89" s="210" t="s">
        <v>393</v>
      </c>
      <c r="F89" s="211" t="s">
        <v>394</v>
      </c>
      <c r="G89" s="211" t="s">
        <v>394</v>
      </c>
      <c r="H89" s="211" t="s">
        <v>394</v>
      </c>
      <c r="I89" s="98"/>
      <c r="J89" s="211" t="s">
        <v>394</v>
      </c>
      <c r="K89" s="98"/>
      <c r="L89" s="211" t="s">
        <v>395</v>
      </c>
      <c r="M89" s="98"/>
    </row>
    <row r="90" ht="30.0" customHeight="1">
      <c r="A90" s="208">
        <v>28.0</v>
      </c>
      <c r="B90" s="97" t="s">
        <v>152</v>
      </c>
      <c r="C90" s="216" t="s">
        <v>362</v>
      </c>
      <c r="D90" s="210"/>
      <c r="E90" s="210"/>
      <c r="F90" s="211"/>
      <c r="G90" s="211"/>
      <c r="H90" s="211"/>
      <c r="I90" s="217"/>
      <c r="J90" s="211"/>
      <c r="K90" s="217"/>
      <c r="L90" s="211"/>
      <c r="M90" s="217"/>
    </row>
    <row r="91" ht="30.0" customHeight="1">
      <c r="A91" s="113"/>
      <c r="B91" s="113"/>
      <c r="C91" s="113"/>
      <c r="D91" s="210" t="s">
        <v>396</v>
      </c>
      <c r="E91" s="217" t="s">
        <v>323</v>
      </c>
      <c r="F91" s="211" t="s">
        <v>397</v>
      </c>
      <c r="G91" s="211" t="s">
        <v>397</v>
      </c>
      <c r="H91" s="235" t="s">
        <v>398</v>
      </c>
      <c r="I91" s="211"/>
      <c r="J91" s="211" t="s">
        <v>399</v>
      </c>
      <c r="K91" s="211"/>
      <c r="L91" s="211" t="s">
        <v>400</v>
      </c>
      <c r="M91" s="211"/>
    </row>
    <row r="92" ht="30.0" customHeight="1">
      <c r="A92" s="4"/>
      <c r="B92" s="4"/>
      <c r="C92" s="4"/>
      <c r="D92" s="210" t="s">
        <v>401</v>
      </c>
      <c r="E92" s="210" t="s">
        <v>402</v>
      </c>
      <c r="F92" s="211" t="s">
        <v>403</v>
      </c>
      <c r="G92" s="211" t="s">
        <v>404</v>
      </c>
      <c r="H92" s="211" t="s">
        <v>403</v>
      </c>
      <c r="I92" s="217"/>
      <c r="J92" s="211" t="s">
        <v>405</v>
      </c>
      <c r="K92" s="217"/>
      <c r="L92" s="211" t="s">
        <v>405</v>
      </c>
      <c r="M92" s="217"/>
    </row>
    <row r="93" ht="30.0" customHeight="1">
      <c r="A93" s="236"/>
      <c r="B93" s="198"/>
      <c r="C93" s="196"/>
      <c r="D93" s="196"/>
      <c r="E93" s="196"/>
      <c r="F93" s="237"/>
      <c r="G93" s="237"/>
      <c r="H93" s="196"/>
      <c r="I93" s="196"/>
      <c r="J93" s="196"/>
      <c r="K93" s="196"/>
      <c r="L93" s="196"/>
      <c r="M93" s="196"/>
    </row>
    <row r="94" ht="30.0" customHeight="1">
      <c r="A94" s="236"/>
      <c r="B94" s="198"/>
      <c r="C94" s="196"/>
      <c r="D94" s="196"/>
      <c r="E94" s="196"/>
      <c r="F94" s="237"/>
      <c r="G94" s="237"/>
      <c r="H94" s="196"/>
      <c r="I94" s="196"/>
      <c r="J94" s="196"/>
      <c r="K94" s="196"/>
      <c r="L94" s="196"/>
      <c r="M94" s="196"/>
    </row>
    <row r="95" ht="15.75" customHeight="1">
      <c r="A95" s="236"/>
      <c r="F95" s="238"/>
      <c r="G95" s="239"/>
    </row>
    <row r="96" ht="15.75" customHeight="1">
      <c r="A96" s="236"/>
      <c r="F96" s="238"/>
      <c r="G96" s="239"/>
    </row>
    <row r="97" ht="15.75" customHeight="1">
      <c r="A97" s="236"/>
      <c r="F97" s="238"/>
      <c r="G97" s="239"/>
    </row>
    <row r="98" ht="15.75" customHeight="1">
      <c r="A98" s="236"/>
      <c r="F98" s="238"/>
      <c r="G98" s="239"/>
    </row>
    <row r="99" ht="15.75" customHeight="1">
      <c r="A99" s="236"/>
      <c r="F99" s="238"/>
      <c r="G99" s="239"/>
    </row>
    <row r="100" ht="15.75" customHeight="1">
      <c r="A100" s="236"/>
      <c r="F100" s="238"/>
      <c r="G100" s="239"/>
    </row>
    <row r="101" ht="15.75" customHeight="1">
      <c r="A101" s="236"/>
      <c r="F101" s="238"/>
      <c r="G101" s="239"/>
    </row>
    <row r="102" ht="15.75" customHeight="1">
      <c r="A102" s="236"/>
      <c r="F102" s="238"/>
      <c r="G102" s="239"/>
    </row>
    <row r="103" ht="15.75" customHeight="1">
      <c r="A103" s="236"/>
      <c r="F103" s="238"/>
      <c r="G103" s="239"/>
    </row>
    <row r="104" ht="15.75" customHeight="1">
      <c r="A104" s="236"/>
      <c r="F104" s="238"/>
      <c r="G104" s="239"/>
    </row>
    <row r="105" ht="15.75" customHeight="1">
      <c r="A105" s="236"/>
      <c r="F105" s="238"/>
      <c r="G105" s="239"/>
    </row>
    <row r="106" ht="15.75" customHeight="1">
      <c r="A106" s="236"/>
      <c r="F106" s="238"/>
      <c r="G106" s="239"/>
    </row>
    <row r="107" ht="15.75" customHeight="1">
      <c r="A107" s="236"/>
      <c r="F107" s="238"/>
      <c r="G107" s="239"/>
    </row>
    <row r="108" ht="15.75" customHeight="1">
      <c r="A108" s="236"/>
      <c r="F108" s="238"/>
      <c r="G108" s="239"/>
    </row>
    <row r="109" ht="15.75" customHeight="1">
      <c r="A109" s="236"/>
      <c r="F109" s="238"/>
      <c r="G109" s="239"/>
    </row>
    <row r="110" ht="15.75" customHeight="1">
      <c r="A110" s="236"/>
      <c r="F110" s="238"/>
      <c r="G110" s="239"/>
    </row>
    <row r="111" ht="15.75" customHeight="1">
      <c r="A111" s="236"/>
      <c r="F111" s="238"/>
      <c r="G111" s="239"/>
    </row>
    <row r="112" ht="15.75" customHeight="1">
      <c r="A112" s="236"/>
      <c r="F112" s="238"/>
      <c r="G112" s="239"/>
    </row>
    <row r="113" ht="15.75" customHeight="1">
      <c r="A113" s="236"/>
      <c r="F113" s="238"/>
      <c r="G113" s="239"/>
    </row>
    <row r="114" ht="15.75" customHeight="1">
      <c r="A114" s="236"/>
      <c r="F114" s="238"/>
      <c r="G114" s="239"/>
    </row>
    <row r="115" ht="15.75" customHeight="1">
      <c r="A115" s="236"/>
      <c r="F115" s="238"/>
      <c r="G115" s="239"/>
    </row>
    <row r="116" ht="15.75" customHeight="1">
      <c r="A116" s="236"/>
      <c r="F116" s="238"/>
      <c r="G116" s="239"/>
    </row>
    <row r="117" ht="15.75" customHeight="1">
      <c r="A117" s="236"/>
      <c r="F117" s="238"/>
      <c r="G117" s="239"/>
    </row>
    <row r="118" ht="15.75" customHeight="1">
      <c r="A118" s="236"/>
      <c r="F118" s="238"/>
      <c r="G118" s="239"/>
    </row>
    <row r="119" ht="15.75" customHeight="1">
      <c r="A119" s="236"/>
      <c r="F119" s="238"/>
      <c r="G119" s="239"/>
    </row>
    <row r="120" ht="15.75" customHeight="1">
      <c r="A120" s="236"/>
      <c r="F120" s="238"/>
      <c r="G120" s="239"/>
    </row>
    <row r="121" ht="15.75" customHeight="1">
      <c r="A121" s="236"/>
      <c r="F121" s="238"/>
      <c r="G121" s="239"/>
    </row>
    <row r="122" ht="15.75" customHeight="1">
      <c r="A122" s="236"/>
      <c r="F122" s="238"/>
      <c r="G122" s="239"/>
    </row>
    <row r="123" ht="15.75" customHeight="1">
      <c r="A123" s="236"/>
      <c r="F123" s="238"/>
      <c r="G123" s="239"/>
    </row>
    <row r="124" ht="15.75" customHeight="1">
      <c r="A124" s="236"/>
      <c r="F124" s="238"/>
      <c r="G124" s="239"/>
    </row>
    <row r="125" ht="15.75" customHeight="1">
      <c r="A125" s="236"/>
      <c r="F125" s="238"/>
      <c r="G125" s="239"/>
    </row>
    <row r="126" ht="15.75" customHeight="1">
      <c r="A126" s="236"/>
      <c r="F126" s="238"/>
      <c r="G126" s="239"/>
    </row>
    <row r="127" ht="15.75" customHeight="1">
      <c r="A127" s="236"/>
      <c r="F127" s="238"/>
      <c r="G127" s="239"/>
    </row>
    <row r="128" ht="15.75" customHeight="1">
      <c r="A128" s="236"/>
      <c r="F128" s="238"/>
      <c r="G128" s="239"/>
    </row>
    <row r="129" ht="15.75" customHeight="1">
      <c r="A129" s="236"/>
      <c r="F129" s="238"/>
      <c r="G129" s="239"/>
    </row>
    <row r="130" ht="15.75" customHeight="1">
      <c r="A130" s="236"/>
      <c r="F130" s="238"/>
      <c r="G130" s="239"/>
    </row>
    <row r="131" ht="15.75" customHeight="1">
      <c r="A131" s="236"/>
      <c r="F131" s="238"/>
      <c r="G131" s="239"/>
    </row>
    <row r="132" ht="15.75" customHeight="1">
      <c r="A132" s="236"/>
      <c r="F132" s="238"/>
      <c r="G132" s="239"/>
    </row>
    <row r="133" ht="15.75" customHeight="1">
      <c r="A133" s="236"/>
      <c r="F133" s="238"/>
      <c r="G133" s="239"/>
    </row>
    <row r="134" ht="15.75" customHeight="1">
      <c r="A134" s="236"/>
      <c r="F134" s="238"/>
      <c r="G134" s="239"/>
    </row>
    <row r="135" ht="15.75" customHeight="1">
      <c r="A135" s="236"/>
      <c r="F135" s="238"/>
      <c r="G135" s="239"/>
    </row>
    <row r="136" ht="15.75" customHeight="1">
      <c r="A136" s="236"/>
      <c r="F136" s="238"/>
      <c r="G136" s="239"/>
    </row>
    <row r="137" ht="15.75" customHeight="1">
      <c r="A137" s="236"/>
      <c r="F137" s="238"/>
      <c r="G137" s="239"/>
    </row>
    <row r="138" ht="15.75" customHeight="1">
      <c r="A138" s="236"/>
      <c r="F138" s="238"/>
      <c r="G138" s="239"/>
    </row>
    <row r="139" ht="15.75" customHeight="1">
      <c r="A139" s="236"/>
      <c r="F139" s="238"/>
      <c r="G139" s="239"/>
    </row>
    <row r="140" ht="15.75" customHeight="1">
      <c r="A140" s="236"/>
      <c r="F140" s="238"/>
      <c r="G140" s="239"/>
    </row>
    <row r="141" ht="15.75" customHeight="1">
      <c r="A141" s="236"/>
      <c r="F141" s="238"/>
      <c r="G141" s="239"/>
    </row>
    <row r="142" ht="15.75" customHeight="1">
      <c r="A142" s="236"/>
      <c r="F142" s="238"/>
      <c r="G142" s="239"/>
    </row>
    <row r="143" ht="15.75" customHeight="1">
      <c r="A143" s="236"/>
      <c r="F143" s="238"/>
      <c r="G143" s="239"/>
    </row>
    <row r="144" ht="15.75" customHeight="1">
      <c r="A144" s="236"/>
      <c r="F144" s="238"/>
      <c r="G144" s="239"/>
    </row>
    <row r="145" ht="15.75" customHeight="1">
      <c r="A145" s="236"/>
      <c r="F145" s="238"/>
      <c r="G145" s="239"/>
    </row>
    <row r="146" ht="15.75" customHeight="1">
      <c r="A146" s="236"/>
      <c r="F146" s="238"/>
      <c r="G146" s="239"/>
    </row>
    <row r="147" ht="15.75" customHeight="1">
      <c r="A147" s="236"/>
      <c r="F147" s="238"/>
      <c r="G147" s="239"/>
    </row>
    <row r="148" ht="15.75" customHeight="1">
      <c r="A148" s="236"/>
      <c r="F148" s="238"/>
      <c r="G148" s="239"/>
    </row>
    <row r="149" ht="15.75" customHeight="1">
      <c r="A149" s="236"/>
      <c r="F149" s="238"/>
      <c r="G149" s="239"/>
    </row>
    <row r="150" ht="15.75" customHeight="1">
      <c r="A150" s="236"/>
      <c r="F150" s="238"/>
      <c r="G150" s="239"/>
    </row>
    <row r="151" ht="15.75" customHeight="1">
      <c r="A151" s="236"/>
      <c r="F151" s="238"/>
      <c r="G151" s="239"/>
    </row>
    <row r="152" ht="15.75" customHeight="1">
      <c r="A152" s="236"/>
      <c r="F152" s="238"/>
      <c r="G152" s="239"/>
    </row>
    <row r="153" ht="15.75" customHeight="1">
      <c r="A153" s="236"/>
      <c r="F153" s="238"/>
      <c r="G153" s="239"/>
    </row>
    <row r="154" ht="15.75" customHeight="1">
      <c r="A154" s="236"/>
      <c r="F154" s="238"/>
      <c r="G154" s="239"/>
    </row>
    <row r="155" ht="15.75" customHeight="1">
      <c r="A155" s="236"/>
      <c r="F155" s="238"/>
      <c r="G155" s="239"/>
    </row>
    <row r="156" ht="15.75" customHeight="1">
      <c r="A156" s="236"/>
      <c r="F156" s="238"/>
      <c r="G156" s="239"/>
    </row>
    <row r="157" ht="15.75" customHeight="1">
      <c r="A157" s="236"/>
      <c r="F157" s="238"/>
      <c r="G157" s="239"/>
    </row>
    <row r="158" ht="15.75" customHeight="1">
      <c r="A158" s="236"/>
      <c r="F158" s="238"/>
      <c r="G158" s="239"/>
    </row>
    <row r="159" ht="15.75" customHeight="1">
      <c r="A159" s="236"/>
      <c r="F159" s="238"/>
      <c r="G159" s="239"/>
    </row>
    <row r="160" ht="15.75" customHeight="1">
      <c r="A160" s="236"/>
      <c r="F160" s="238"/>
      <c r="G160" s="239"/>
    </row>
    <row r="161" ht="15.75" customHeight="1">
      <c r="A161" s="236"/>
      <c r="F161" s="238"/>
      <c r="G161" s="239"/>
    </row>
    <row r="162" ht="15.75" customHeight="1">
      <c r="A162" s="236"/>
      <c r="F162" s="238"/>
      <c r="G162" s="239"/>
    </row>
    <row r="163" ht="15.75" customHeight="1">
      <c r="A163" s="236"/>
      <c r="F163" s="238"/>
      <c r="G163" s="239"/>
    </row>
    <row r="164" ht="15.75" customHeight="1">
      <c r="A164" s="236"/>
      <c r="F164" s="238"/>
      <c r="G164" s="239"/>
    </row>
    <row r="165" ht="15.75" customHeight="1">
      <c r="A165" s="236"/>
      <c r="F165" s="238"/>
      <c r="G165" s="239"/>
    </row>
    <row r="166" ht="15.75" customHeight="1">
      <c r="A166" s="236"/>
      <c r="F166" s="238"/>
      <c r="G166" s="239"/>
    </row>
    <row r="167" ht="15.75" customHeight="1">
      <c r="A167" s="236"/>
      <c r="F167" s="238"/>
      <c r="G167" s="239"/>
    </row>
    <row r="168" ht="15.75" customHeight="1">
      <c r="A168" s="236"/>
      <c r="F168" s="238"/>
      <c r="G168" s="239"/>
    </row>
    <row r="169" ht="15.75" customHeight="1">
      <c r="A169" s="236"/>
      <c r="F169" s="238"/>
      <c r="G169" s="239"/>
    </row>
    <row r="170" ht="15.75" customHeight="1">
      <c r="A170" s="236"/>
      <c r="F170" s="238"/>
      <c r="G170" s="239"/>
    </row>
    <row r="171" ht="15.75" customHeight="1">
      <c r="A171" s="236"/>
      <c r="F171" s="238"/>
      <c r="G171" s="239"/>
    </row>
    <row r="172" ht="15.75" customHeight="1">
      <c r="A172" s="236"/>
      <c r="F172" s="238"/>
      <c r="G172" s="239"/>
    </row>
    <row r="173" ht="15.75" customHeight="1">
      <c r="A173" s="236"/>
      <c r="F173" s="238"/>
      <c r="G173" s="239"/>
    </row>
    <row r="174" ht="15.75" customHeight="1">
      <c r="A174" s="236"/>
      <c r="F174" s="238"/>
      <c r="G174" s="239"/>
    </row>
    <row r="175" ht="15.75" customHeight="1">
      <c r="A175" s="236"/>
      <c r="F175" s="238"/>
      <c r="G175" s="239"/>
    </row>
    <row r="176" ht="15.75" customHeight="1">
      <c r="A176" s="236"/>
      <c r="F176" s="238"/>
      <c r="G176" s="239"/>
    </row>
    <row r="177" ht="15.75" customHeight="1">
      <c r="A177" s="236"/>
      <c r="F177" s="238"/>
      <c r="G177" s="239"/>
    </row>
    <row r="178" ht="15.75" customHeight="1">
      <c r="A178" s="236"/>
      <c r="F178" s="238"/>
      <c r="G178" s="239"/>
    </row>
    <row r="179" ht="15.75" customHeight="1">
      <c r="A179" s="236"/>
      <c r="F179" s="238"/>
      <c r="G179" s="239"/>
    </row>
    <row r="180" ht="15.75" customHeight="1">
      <c r="A180" s="236"/>
      <c r="F180" s="238"/>
      <c r="G180" s="239"/>
    </row>
    <row r="181" ht="15.75" customHeight="1">
      <c r="A181" s="236"/>
      <c r="F181" s="238"/>
      <c r="G181" s="239"/>
    </row>
    <row r="182" ht="15.75" customHeight="1">
      <c r="A182" s="236"/>
      <c r="F182" s="238"/>
      <c r="G182" s="239"/>
    </row>
    <row r="183" ht="15.75" customHeight="1">
      <c r="A183" s="236"/>
      <c r="F183" s="238"/>
      <c r="G183" s="239"/>
    </row>
    <row r="184" ht="15.75" customHeight="1">
      <c r="A184" s="236"/>
      <c r="F184" s="238"/>
      <c r="G184" s="239"/>
    </row>
    <row r="185" ht="15.75" customHeight="1">
      <c r="A185" s="236"/>
      <c r="F185" s="238"/>
      <c r="G185" s="239"/>
    </row>
    <row r="186" ht="15.75" customHeight="1">
      <c r="A186" s="236"/>
      <c r="F186" s="238"/>
      <c r="G186" s="239"/>
    </row>
    <row r="187" ht="15.75" customHeight="1">
      <c r="A187" s="236"/>
      <c r="F187" s="238"/>
      <c r="G187" s="239"/>
    </row>
    <row r="188" ht="15.75" customHeight="1">
      <c r="A188" s="236"/>
      <c r="F188" s="238"/>
      <c r="G188" s="239"/>
    </row>
    <row r="189" ht="15.75" customHeight="1">
      <c r="A189" s="236"/>
      <c r="F189" s="238"/>
      <c r="G189" s="239"/>
    </row>
    <row r="190" ht="15.75" customHeight="1">
      <c r="A190" s="236"/>
      <c r="F190" s="238"/>
      <c r="G190" s="239"/>
    </row>
    <row r="191" ht="15.75" customHeight="1">
      <c r="A191" s="236"/>
      <c r="F191" s="238"/>
      <c r="G191" s="239"/>
    </row>
    <row r="192" ht="15.75" customHeight="1">
      <c r="A192" s="236"/>
      <c r="F192" s="238"/>
      <c r="G192" s="239"/>
    </row>
    <row r="193" ht="15.75" customHeight="1">
      <c r="A193" s="236"/>
      <c r="F193" s="238"/>
      <c r="G193" s="239"/>
    </row>
    <row r="194" ht="15.75" customHeight="1">
      <c r="A194" s="236"/>
      <c r="F194" s="238"/>
      <c r="G194" s="239"/>
    </row>
    <row r="195" ht="15.75" customHeight="1">
      <c r="A195" s="236"/>
      <c r="F195" s="238"/>
      <c r="G195" s="239"/>
    </row>
    <row r="196" ht="15.75" customHeight="1">
      <c r="A196" s="236"/>
      <c r="F196" s="238"/>
      <c r="G196" s="239"/>
    </row>
    <row r="197" ht="15.75" customHeight="1">
      <c r="A197" s="236"/>
      <c r="F197" s="238"/>
      <c r="G197" s="239"/>
    </row>
    <row r="198" ht="15.75" customHeight="1">
      <c r="A198" s="236"/>
      <c r="F198" s="238"/>
      <c r="G198" s="239"/>
    </row>
    <row r="199" ht="15.75" customHeight="1">
      <c r="A199" s="236"/>
      <c r="F199" s="238"/>
      <c r="G199" s="239"/>
    </row>
    <row r="200" ht="15.75" customHeight="1">
      <c r="A200" s="236"/>
      <c r="F200" s="238"/>
      <c r="G200" s="239"/>
    </row>
    <row r="201" ht="15.75" customHeight="1">
      <c r="A201" s="236"/>
      <c r="F201" s="238"/>
      <c r="G201" s="239"/>
    </row>
    <row r="202" ht="15.75" customHeight="1">
      <c r="A202" s="236"/>
      <c r="F202" s="238"/>
      <c r="G202" s="239"/>
    </row>
    <row r="203" ht="15.75" customHeight="1">
      <c r="A203" s="236"/>
      <c r="F203" s="238"/>
      <c r="G203" s="239"/>
    </row>
    <row r="204" ht="15.75" customHeight="1">
      <c r="A204" s="236"/>
      <c r="F204" s="238"/>
      <c r="G204" s="239"/>
    </row>
    <row r="205" ht="15.75" customHeight="1">
      <c r="A205" s="236"/>
      <c r="F205" s="238"/>
      <c r="G205" s="239"/>
    </row>
    <row r="206" ht="15.75" customHeight="1">
      <c r="A206" s="236"/>
      <c r="F206" s="238"/>
      <c r="G206" s="239"/>
    </row>
    <row r="207" ht="15.75" customHeight="1">
      <c r="A207" s="236"/>
      <c r="F207" s="238"/>
      <c r="G207" s="239"/>
    </row>
    <row r="208" ht="15.75" customHeight="1">
      <c r="A208" s="236"/>
      <c r="F208" s="238"/>
      <c r="G208" s="239"/>
    </row>
    <row r="209" ht="15.75" customHeight="1">
      <c r="A209" s="236"/>
      <c r="F209" s="238"/>
      <c r="G209" s="239"/>
    </row>
    <row r="210" ht="15.75" customHeight="1">
      <c r="A210" s="236"/>
      <c r="F210" s="238"/>
      <c r="G210" s="239"/>
    </row>
    <row r="211" ht="15.75" customHeight="1">
      <c r="A211" s="236"/>
      <c r="F211" s="238"/>
      <c r="G211" s="239"/>
    </row>
    <row r="212" ht="15.75" customHeight="1">
      <c r="A212" s="236"/>
      <c r="F212" s="238"/>
      <c r="G212" s="239"/>
    </row>
    <row r="213" ht="15.75" customHeight="1">
      <c r="A213" s="236"/>
      <c r="F213" s="238"/>
      <c r="G213" s="239"/>
    </row>
    <row r="214" ht="15.75" customHeight="1">
      <c r="A214" s="236"/>
      <c r="F214" s="238"/>
      <c r="G214" s="239"/>
    </row>
    <row r="215" ht="15.75" customHeight="1">
      <c r="A215" s="236"/>
      <c r="F215" s="238"/>
      <c r="G215" s="239"/>
    </row>
    <row r="216" ht="15.75" customHeight="1">
      <c r="A216" s="236"/>
      <c r="F216" s="238"/>
      <c r="G216" s="239"/>
    </row>
    <row r="217" ht="15.75" customHeight="1">
      <c r="A217" s="236"/>
      <c r="F217" s="238"/>
      <c r="G217" s="239"/>
    </row>
    <row r="218" ht="15.75" customHeight="1">
      <c r="A218" s="236"/>
      <c r="F218" s="238"/>
      <c r="G218" s="239"/>
    </row>
    <row r="219" ht="15.75" customHeight="1">
      <c r="A219" s="236"/>
      <c r="F219" s="238"/>
      <c r="G219" s="239"/>
    </row>
    <row r="220" ht="15.75" customHeight="1">
      <c r="A220" s="236"/>
      <c r="F220" s="238"/>
      <c r="G220" s="239"/>
    </row>
    <row r="221" ht="15.75" customHeight="1">
      <c r="A221" s="236"/>
      <c r="F221" s="238"/>
      <c r="G221" s="239"/>
    </row>
    <row r="222" ht="15.75" customHeight="1">
      <c r="A222" s="236"/>
      <c r="F222" s="238"/>
      <c r="G222" s="239"/>
    </row>
    <row r="223" ht="15.75" customHeight="1">
      <c r="A223" s="236"/>
      <c r="F223" s="238"/>
      <c r="G223" s="239"/>
    </row>
    <row r="224" ht="15.75" customHeight="1">
      <c r="A224" s="236"/>
      <c r="F224" s="238"/>
      <c r="G224" s="239"/>
    </row>
    <row r="225" ht="15.75" customHeight="1">
      <c r="A225" s="236"/>
      <c r="F225" s="238"/>
      <c r="G225" s="239"/>
    </row>
    <row r="226" ht="15.75" customHeight="1">
      <c r="A226" s="236"/>
      <c r="F226" s="238"/>
      <c r="G226" s="239"/>
    </row>
    <row r="227" ht="15.75" customHeight="1">
      <c r="A227" s="236"/>
      <c r="F227" s="238"/>
      <c r="G227" s="239"/>
    </row>
    <row r="228" ht="15.75" customHeight="1">
      <c r="A228" s="236"/>
      <c r="F228" s="238"/>
      <c r="G228" s="239"/>
    </row>
    <row r="229" ht="15.75" customHeight="1">
      <c r="A229" s="236"/>
      <c r="F229" s="238"/>
      <c r="G229" s="239"/>
    </row>
    <row r="230" ht="15.75" customHeight="1">
      <c r="A230" s="236"/>
      <c r="F230" s="238"/>
      <c r="G230" s="239"/>
    </row>
    <row r="231" ht="15.75" customHeight="1">
      <c r="A231" s="236"/>
      <c r="F231" s="238"/>
      <c r="G231" s="239"/>
    </row>
    <row r="232" ht="15.75" customHeight="1">
      <c r="A232" s="236"/>
      <c r="F232" s="238"/>
      <c r="G232" s="239"/>
    </row>
    <row r="233" ht="15.75" customHeight="1">
      <c r="A233" s="236"/>
      <c r="F233" s="238"/>
      <c r="G233" s="239"/>
    </row>
    <row r="234" ht="15.75" customHeight="1">
      <c r="A234" s="236"/>
      <c r="F234" s="238"/>
      <c r="G234" s="239"/>
    </row>
    <row r="235" ht="15.75" customHeight="1">
      <c r="A235" s="236"/>
      <c r="F235" s="238"/>
      <c r="G235" s="239"/>
    </row>
    <row r="236" ht="15.75" customHeight="1">
      <c r="A236" s="236"/>
      <c r="F236" s="238"/>
      <c r="G236" s="239"/>
    </row>
    <row r="237" ht="15.75" customHeight="1">
      <c r="A237" s="236"/>
      <c r="F237" s="238"/>
      <c r="G237" s="239"/>
    </row>
    <row r="238" ht="15.75" customHeight="1">
      <c r="A238" s="236"/>
      <c r="F238" s="238"/>
      <c r="G238" s="239"/>
    </row>
    <row r="239" ht="15.75" customHeight="1">
      <c r="A239" s="236"/>
      <c r="F239" s="238"/>
      <c r="G239" s="239"/>
    </row>
    <row r="240" ht="15.75" customHeight="1">
      <c r="A240" s="236"/>
      <c r="F240" s="238"/>
      <c r="G240" s="239"/>
    </row>
    <row r="241" ht="15.75" customHeight="1">
      <c r="A241" s="236"/>
      <c r="F241" s="238"/>
      <c r="G241" s="239"/>
    </row>
    <row r="242" ht="15.75" customHeight="1">
      <c r="A242" s="236"/>
      <c r="F242" s="238"/>
      <c r="G242" s="239"/>
    </row>
    <row r="243" ht="15.75" customHeight="1">
      <c r="A243" s="236"/>
      <c r="F243" s="238"/>
      <c r="G243" s="239"/>
    </row>
    <row r="244" ht="15.75" customHeight="1">
      <c r="A244" s="236"/>
      <c r="F244" s="238"/>
      <c r="G244" s="239"/>
    </row>
    <row r="245" ht="15.75" customHeight="1">
      <c r="A245" s="236"/>
      <c r="F245" s="238"/>
      <c r="G245" s="239"/>
    </row>
    <row r="246" ht="15.75" customHeight="1">
      <c r="A246" s="236"/>
      <c r="F246" s="238"/>
      <c r="G246" s="239"/>
    </row>
    <row r="247" ht="15.75" customHeight="1">
      <c r="A247" s="236"/>
      <c r="F247" s="238"/>
      <c r="G247" s="239"/>
    </row>
    <row r="248" ht="15.75" customHeight="1">
      <c r="A248" s="236"/>
      <c r="F248" s="238"/>
      <c r="G248" s="239"/>
    </row>
    <row r="249" ht="15.75" customHeight="1">
      <c r="A249" s="236"/>
      <c r="F249" s="238"/>
      <c r="G249" s="239"/>
    </row>
    <row r="250" ht="15.75" customHeight="1">
      <c r="A250" s="236"/>
      <c r="F250" s="238"/>
      <c r="G250" s="239"/>
    </row>
    <row r="251" ht="15.75" customHeight="1">
      <c r="A251" s="236"/>
      <c r="F251" s="238"/>
      <c r="G251" s="239"/>
    </row>
    <row r="252" ht="15.75" customHeight="1">
      <c r="A252" s="236"/>
      <c r="F252" s="238"/>
      <c r="G252" s="239"/>
    </row>
    <row r="253" ht="15.75" customHeight="1">
      <c r="A253" s="236"/>
      <c r="F253" s="238"/>
      <c r="G253" s="239"/>
    </row>
    <row r="254" ht="15.75" customHeight="1">
      <c r="A254" s="236"/>
      <c r="F254" s="238"/>
      <c r="G254" s="239"/>
    </row>
    <row r="255" ht="15.75" customHeight="1">
      <c r="A255" s="236"/>
      <c r="F255" s="238"/>
      <c r="G255" s="239"/>
    </row>
    <row r="256" ht="15.75" customHeight="1">
      <c r="A256" s="236"/>
      <c r="F256" s="238"/>
      <c r="G256" s="239"/>
    </row>
    <row r="257" ht="15.75" customHeight="1">
      <c r="A257" s="236"/>
      <c r="F257" s="238"/>
      <c r="G257" s="239"/>
    </row>
    <row r="258" ht="15.75" customHeight="1">
      <c r="A258" s="236"/>
      <c r="F258" s="238"/>
      <c r="G258" s="239"/>
    </row>
    <row r="259" ht="15.75" customHeight="1">
      <c r="A259" s="236"/>
      <c r="F259" s="238"/>
      <c r="G259" s="239"/>
    </row>
    <row r="260" ht="15.75" customHeight="1">
      <c r="A260" s="236"/>
      <c r="F260" s="238"/>
      <c r="G260" s="239"/>
    </row>
    <row r="261" ht="15.75" customHeight="1">
      <c r="A261" s="236"/>
      <c r="F261" s="238"/>
      <c r="G261" s="239"/>
    </row>
    <row r="262" ht="15.75" customHeight="1">
      <c r="A262" s="236"/>
      <c r="F262" s="238"/>
      <c r="G262" s="239"/>
    </row>
    <row r="263" ht="15.75" customHeight="1">
      <c r="A263" s="236"/>
      <c r="F263" s="238"/>
      <c r="G263" s="239"/>
    </row>
    <row r="264" ht="15.75" customHeight="1">
      <c r="A264" s="236"/>
      <c r="F264" s="238"/>
      <c r="G264" s="239"/>
    </row>
    <row r="265" ht="15.75" customHeight="1">
      <c r="A265" s="236"/>
      <c r="F265" s="238"/>
      <c r="G265" s="239"/>
    </row>
    <row r="266" ht="15.75" customHeight="1">
      <c r="A266" s="236"/>
      <c r="F266" s="238"/>
      <c r="G266" s="239"/>
    </row>
    <row r="267" ht="15.75" customHeight="1">
      <c r="A267" s="236"/>
      <c r="F267" s="238"/>
      <c r="G267" s="239"/>
    </row>
    <row r="268" ht="15.75" customHeight="1">
      <c r="A268" s="236"/>
      <c r="F268" s="238"/>
      <c r="G268" s="239"/>
    </row>
    <row r="269" ht="15.75" customHeight="1">
      <c r="A269" s="236"/>
      <c r="F269" s="238"/>
      <c r="G269" s="239"/>
    </row>
    <row r="270" ht="15.75" customHeight="1">
      <c r="A270" s="236"/>
      <c r="F270" s="238"/>
      <c r="G270" s="239"/>
    </row>
    <row r="271" ht="15.75" customHeight="1">
      <c r="A271" s="236"/>
      <c r="F271" s="238"/>
      <c r="G271" s="239"/>
    </row>
    <row r="272" ht="15.75" customHeight="1">
      <c r="A272" s="236"/>
      <c r="F272" s="238"/>
      <c r="G272" s="239"/>
    </row>
    <row r="273" ht="15.75" customHeight="1">
      <c r="A273" s="236"/>
      <c r="F273" s="238"/>
      <c r="G273" s="239"/>
    </row>
    <row r="274" ht="15.75" customHeight="1">
      <c r="A274" s="236"/>
      <c r="F274" s="238"/>
      <c r="G274" s="239"/>
    </row>
    <row r="275" ht="15.75" customHeight="1">
      <c r="A275" s="236"/>
      <c r="F275" s="238"/>
      <c r="G275" s="239"/>
    </row>
    <row r="276" ht="15.75" customHeight="1">
      <c r="A276" s="236"/>
      <c r="F276" s="238"/>
      <c r="G276" s="239"/>
    </row>
    <row r="277" ht="15.75" customHeight="1">
      <c r="A277" s="236"/>
      <c r="F277" s="238"/>
      <c r="G277" s="239"/>
    </row>
    <row r="278" ht="15.75" customHeight="1">
      <c r="A278" s="236"/>
      <c r="F278" s="238"/>
      <c r="G278" s="239"/>
    </row>
    <row r="279" ht="15.75" customHeight="1">
      <c r="A279" s="236"/>
      <c r="F279" s="238"/>
      <c r="G279" s="239"/>
    </row>
    <row r="280" ht="15.75" customHeight="1">
      <c r="A280" s="236"/>
      <c r="F280" s="238"/>
      <c r="G280" s="239"/>
    </row>
    <row r="281" ht="15.75" customHeight="1">
      <c r="A281" s="236"/>
      <c r="F281" s="238"/>
      <c r="G281" s="239"/>
    </row>
    <row r="282" ht="15.75" customHeight="1">
      <c r="A282" s="236"/>
      <c r="F282" s="238"/>
      <c r="G282" s="239"/>
    </row>
    <row r="283" ht="15.75" customHeight="1">
      <c r="A283" s="236"/>
      <c r="F283" s="238"/>
      <c r="G283" s="239"/>
    </row>
    <row r="284" ht="15.75" customHeight="1">
      <c r="A284" s="236"/>
      <c r="F284" s="238"/>
      <c r="G284" s="239"/>
    </row>
    <row r="285" ht="15.75" customHeight="1">
      <c r="A285" s="236"/>
      <c r="F285" s="238"/>
      <c r="G285" s="239"/>
    </row>
    <row r="286" ht="15.75" customHeight="1">
      <c r="A286" s="236"/>
      <c r="F286" s="238"/>
      <c r="G286" s="239"/>
    </row>
    <row r="287" ht="15.75" customHeight="1">
      <c r="A287" s="236"/>
      <c r="F287" s="238"/>
      <c r="G287" s="239"/>
    </row>
    <row r="288" ht="15.75" customHeight="1">
      <c r="A288" s="236"/>
      <c r="F288" s="238"/>
      <c r="G288" s="239"/>
    </row>
    <row r="289" ht="15.75" customHeight="1">
      <c r="A289" s="236"/>
      <c r="F289" s="238"/>
      <c r="G289" s="239"/>
    </row>
    <row r="290" ht="15.75" customHeight="1">
      <c r="A290" s="236"/>
      <c r="F290" s="238"/>
      <c r="G290" s="239"/>
    </row>
    <row r="291" ht="15.75" customHeight="1">
      <c r="A291" s="236"/>
      <c r="F291" s="238"/>
      <c r="G291" s="239"/>
    </row>
    <row r="292" ht="15.75" customHeight="1">
      <c r="A292" s="236"/>
      <c r="F292" s="238"/>
      <c r="G292" s="239"/>
    </row>
    <row r="293" ht="15.75" customHeight="1">
      <c r="A293" s="236"/>
      <c r="F293" s="238"/>
      <c r="G293" s="239"/>
    </row>
    <row r="294" ht="15.75" customHeight="1">
      <c r="A294" s="236"/>
      <c r="F294" s="238"/>
      <c r="G294" s="239"/>
    </row>
    <row r="295" ht="15.75" customHeight="1">
      <c r="A295" s="236"/>
      <c r="F295" s="238"/>
      <c r="G295" s="239"/>
    </row>
    <row r="296" ht="15.75" customHeight="1">
      <c r="A296" s="236"/>
      <c r="F296" s="238"/>
      <c r="G296" s="239"/>
    </row>
    <row r="297" ht="15.75" customHeight="1">
      <c r="A297" s="236"/>
      <c r="F297" s="238"/>
      <c r="G297" s="239"/>
    </row>
    <row r="298" ht="15.75" customHeight="1">
      <c r="A298" s="236"/>
      <c r="F298" s="238"/>
      <c r="G298" s="239"/>
    </row>
    <row r="299" ht="15.75" customHeight="1">
      <c r="A299" s="236"/>
      <c r="F299" s="238"/>
      <c r="G299" s="239"/>
    </row>
    <row r="300" ht="15.75" customHeight="1">
      <c r="A300" s="236"/>
      <c r="F300" s="238"/>
      <c r="G300" s="239"/>
    </row>
    <row r="301" ht="15.75" customHeight="1">
      <c r="A301" s="236"/>
      <c r="F301" s="238"/>
      <c r="G301" s="239"/>
    </row>
    <row r="302" ht="15.75" customHeight="1">
      <c r="A302" s="236"/>
      <c r="F302" s="238"/>
      <c r="G302" s="239"/>
    </row>
    <row r="303" ht="15.75" customHeight="1">
      <c r="A303" s="236"/>
      <c r="F303" s="238"/>
      <c r="G303" s="239"/>
    </row>
    <row r="304" ht="15.75" customHeight="1">
      <c r="A304" s="236"/>
      <c r="F304" s="238"/>
      <c r="G304" s="239"/>
    </row>
    <row r="305" ht="15.75" customHeight="1">
      <c r="A305" s="236"/>
      <c r="F305" s="238"/>
      <c r="G305" s="239"/>
    </row>
    <row r="306" ht="15.75" customHeight="1">
      <c r="A306" s="236"/>
      <c r="F306" s="238"/>
      <c r="G306" s="239"/>
    </row>
    <row r="307" ht="15.75" customHeight="1">
      <c r="A307" s="236"/>
      <c r="F307" s="238"/>
      <c r="G307" s="239"/>
    </row>
    <row r="308" ht="15.75" customHeight="1">
      <c r="A308" s="236"/>
      <c r="F308" s="238"/>
      <c r="G308" s="239"/>
    </row>
    <row r="309" ht="15.75" customHeight="1">
      <c r="A309" s="236"/>
      <c r="F309" s="238"/>
      <c r="G309" s="239"/>
    </row>
    <row r="310" ht="15.75" customHeight="1">
      <c r="A310" s="236"/>
      <c r="F310" s="238"/>
      <c r="G310" s="239"/>
    </row>
    <row r="311" ht="15.75" customHeight="1">
      <c r="A311" s="236"/>
      <c r="F311" s="238"/>
      <c r="G311" s="239"/>
    </row>
    <row r="312" ht="15.75" customHeight="1">
      <c r="A312" s="236"/>
      <c r="F312" s="238"/>
      <c r="G312" s="239"/>
    </row>
    <row r="313" ht="15.75" customHeight="1">
      <c r="A313" s="236"/>
      <c r="F313" s="238"/>
      <c r="G313" s="239"/>
    </row>
    <row r="314" ht="15.75" customHeight="1">
      <c r="A314" s="236"/>
      <c r="F314" s="238"/>
      <c r="G314" s="239"/>
    </row>
    <row r="315" ht="15.75" customHeight="1">
      <c r="A315" s="236"/>
      <c r="F315" s="238"/>
      <c r="G315" s="239"/>
    </row>
    <row r="316" ht="15.75" customHeight="1">
      <c r="A316" s="236"/>
      <c r="F316" s="238"/>
      <c r="G316" s="239"/>
    </row>
    <row r="317" ht="15.75" customHeight="1">
      <c r="A317" s="236"/>
      <c r="F317" s="238"/>
      <c r="G317" s="239"/>
    </row>
    <row r="318" ht="15.75" customHeight="1">
      <c r="A318" s="236"/>
      <c r="F318" s="238"/>
      <c r="G318" s="239"/>
    </row>
    <row r="319" ht="15.75" customHeight="1">
      <c r="A319" s="236"/>
      <c r="F319" s="238"/>
      <c r="G319" s="239"/>
    </row>
    <row r="320" ht="15.75" customHeight="1">
      <c r="A320" s="236"/>
      <c r="F320" s="238"/>
      <c r="G320" s="239"/>
    </row>
    <row r="321" ht="15.75" customHeight="1">
      <c r="A321" s="236"/>
      <c r="F321" s="238"/>
      <c r="G321" s="239"/>
    </row>
    <row r="322" ht="15.75" customHeight="1">
      <c r="A322" s="236"/>
      <c r="F322" s="238"/>
      <c r="G322" s="239"/>
    </row>
    <row r="323" ht="15.75" customHeight="1">
      <c r="A323" s="236"/>
      <c r="F323" s="238"/>
      <c r="G323" s="239"/>
    </row>
    <row r="324" ht="15.75" customHeight="1">
      <c r="A324" s="236"/>
      <c r="F324" s="238"/>
      <c r="G324" s="239"/>
    </row>
    <row r="325" ht="15.75" customHeight="1">
      <c r="A325" s="236"/>
      <c r="F325" s="238"/>
      <c r="G325" s="239"/>
    </row>
    <row r="326" ht="15.75" customHeight="1">
      <c r="A326" s="236"/>
      <c r="F326" s="238"/>
      <c r="G326" s="239"/>
    </row>
    <row r="327" ht="15.75" customHeight="1">
      <c r="A327" s="236"/>
      <c r="F327" s="238"/>
      <c r="G327" s="239"/>
    </row>
    <row r="328" ht="15.75" customHeight="1">
      <c r="A328" s="236"/>
      <c r="F328" s="238"/>
      <c r="G328" s="239"/>
    </row>
    <row r="329" ht="15.75" customHeight="1">
      <c r="A329" s="236"/>
      <c r="F329" s="238"/>
      <c r="G329" s="239"/>
    </row>
    <row r="330" ht="15.75" customHeight="1">
      <c r="A330" s="236"/>
      <c r="F330" s="238"/>
      <c r="G330" s="239"/>
    </row>
    <row r="331" ht="15.75" customHeight="1">
      <c r="A331" s="236"/>
      <c r="F331" s="238"/>
      <c r="G331" s="239"/>
    </row>
    <row r="332" ht="15.75" customHeight="1">
      <c r="A332" s="236"/>
      <c r="F332" s="238"/>
      <c r="G332" s="239"/>
    </row>
    <row r="333" ht="15.75" customHeight="1">
      <c r="A333" s="236"/>
      <c r="F333" s="238"/>
      <c r="G333" s="239"/>
    </row>
    <row r="334" ht="15.75" customHeight="1">
      <c r="A334" s="236"/>
      <c r="F334" s="238"/>
      <c r="G334" s="239"/>
    </row>
    <row r="335" ht="15.75" customHeight="1">
      <c r="A335" s="236"/>
      <c r="F335" s="238"/>
      <c r="G335" s="239"/>
    </row>
    <row r="336" ht="15.75" customHeight="1">
      <c r="A336" s="236"/>
      <c r="F336" s="238"/>
      <c r="G336" s="239"/>
    </row>
    <row r="337" ht="15.75" customHeight="1">
      <c r="A337" s="236"/>
      <c r="F337" s="238"/>
      <c r="G337" s="239"/>
    </row>
    <row r="338" ht="15.75" customHeight="1">
      <c r="A338" s="236"/>
      <c r="F338" s="238"/>
      <c r="G338" s="239"/>
    </row>
    <row r="339" ht="15.75" customHeight="1">
      <c r="A339" s="236"/>
      <c r="F339" s="238"/>
      <c r="G339" s="239"/>
    </row>
    <row r="340" ht="15.75" customHeight="1">
      <c r="A340" s="236"/>
      <c r="F340" s="238"/>
      <c r="G340" s="239"/>
    </row>
    <row r="341" ht="15.75" customHeight="1">
      <c r="A341" s="236"/>
      <c r="F341" s="238"/>
      <c r="G341" s="239"/>
    </row>
    <row r="342" ht="15.75" customHeight="1">
      <c r="A342" s="236"/>
      <c r="F342" s="238"/>
      <c r="G342" s="239"/>
    </row>
    <row r="343" ht="15.75" customHeight="1">
      <c r="A343" s="236"/>
      <c r="F343" s="238"/>
      <c r="G343" s="239"/>
    </row>
    <row r="344" ht="15.75" customHeight="1">
      <c r="A344" s="236"/>
      <c r="F344" s="238"/>
      <c r="G344" s="239"/>
    </row>
    <row r="345" ht="15.75" customHeight="1">
      <c r="A345" s="236"/>
      <c r="F345" s="238"/>
      <c r="G345" s="239"/>
    </row>
    <row r="346" ht="15.75" customHeight="1">
      <c r="A346" s="236"/>
      <c r="F346" s="238"/>
      <c r="G346" s="239"/>
    </row>
    <row r="347" ht="15.75" customHeight="1">
      <c r="A347" s="236"/>
      <c r="F347" s="238"/>
      <c r="G347" s="239"/>
    </row>
    <row r="348" ht="15.75" customHeight="1">
      <c r="A348" s="236"/>
      <c r="F348" s="238"/>
      <c r="G348" s="239"/>
    </row>
    <row r="349" ht="15.75" customHeight="1">
      <c r="A349" s="236"/>
      <c r="F349" s="238"/>
      <c r="G349" s="239"/>
    </row>
    <row r="350" ht="15.75" customHeight="1">
      <c r="A350" s="236"/>
      <c r="F350" s="238"/>
      <c r="G350" s="239"/>
    </row>
    <row r="351" ht="15.75" customHeight="1">
      <c r="A351" s="236"/>
      <c r="F351" s="238"/>
      <c r="G351" s="239"/>
    </row>
    <row r="352" ht="15.75" customHeight="1">
      <c r="A352" s="236"/>
      <c r="F352" s="238"/>
      <c r="G352" s="239"/>
    </row>
    <row r="353" ht="15.75" customHeight="1">
      <c r="A353" s="236"/>
      <c r="F353" s="238"/>
      <c r="G353" s="239"/>
    </row>
    <row r="354" ht="15.75" customHeight="1">
      <c r="A354" s="236"/>
      <c r="F354" s="238"/>
      <c r="G354" s="239"/>
    </row>
    <row r="355" ht="15.75" customHeight="1">
      <c r="A355" s="236"/>
      <c r="F355" s="238"/>
      <c r="G355" s="239"/>
    </row>
    <row r="356" ht="15.75" customHeight="1">
      <c r="A356" s="236"/>
      <c r="F356" s="238"/>
      <c r="G356" s="239"/>
    </row>
    <row r="357" ht="15.75" customHeight="1">
      <c r="A357" s="236"/>
      <c r="F357" s="238"/>
      <c r="G357" s="239"/>
    </row>
    <row r="358" ht="15.75" customHeight="1">
      <c r="A358" s="236"/>
      <c r="F358" s="238"/>
      <c r="G358" s="239"/>
    </row>
    <row r="359" ht="15.75" customHeight="1">
      <c r="A359" s="236"/>
      <c r="F359" s="238"/>
      <c r="G359" s="239"/>
    </row>
    <row r="360" ht="15.75" customHeight="1">
      <c r="A360" s="236"/>
      <c r="F360" s="238"/>
      <c r="G360" s="239"/>
    </row>
    <row r="361" ht="15.75" customHeight="1">
      <c r="A361" s="236"/>
      <c r="F361" s="238"/>
      <c r="G361" s="239"/>
    </row>
    <row r="362" ht="15.75" customHeight="1">
      <c r="A362" s="236"/>
      <c r="F362" s="238"/>
      <c r="G362" s="239"/>
    </row>
    <row r="363" ht="15.75" customHeight="1">
      <c r="A363" s="236"/>
      <c r="F363" s="238"/>
      <c r="G363" s="239"/>
    </row>
    <row r="364" ht="15.75" customHeight="1">
      <c r="A364" s="236"/>
      <c r="F364" s="238"/>
      <c r="G364" s="239"/>
    </row>
    <row r="365" ht="15.75" customHeight="1">
      <c r="A365" s="236"/>
      <c r="F365" s="238"/>
      <c r="G365" s="239"/>
    </row>
    <row r="366" ht="15.75" customHeight="1">
      <c r="A366" s="236"/>
      <c r="F366" s="238"/>
      <c r="G366" s="239"/>
    </row>
    <row r="367" ht="15.75" customHeight="1">
      <c r="A367" s="236"/>
      <c r="F367" s="238"/>
      <c r="G367" s="239"/>
    </row>
    <row r="368" ht="15.75" customHeight="1">
      <c r="A368" s="236"/>
      <c r="F368" s="238"/>
      <c r="G368" s="239"/>
    </row>
    <row r="369" ht="15.75" customHeight="1">
      <c r="A369" s="236"/>
      <c r="F369" s="238"/>
      <c r="G369" s="239"/>
    </row>
    <row r="370" ht="15.75" customHeight="1">
      <c r="A370" s="236"/>
      <c r="F370" s="238"/>
      <c r="G370" s="239"/>
    </row>
    <row r="371" ht="15.75" customHeight="1">
      <c r="A371" s="236"/>
      <c r="F371" s="238"/>
      <c r="G371" s="239"/>
    </row>
    <row r="372" ht="15.75" customHeight="1">
      <c r="A372" s="236"/>
      <c r="F372" s="238"/>
      <c r="G372" s="239"/>
    </row>
    <row r="373" ht="15.75" customHeight="1">
      <c r="A373" s="236"/>
      <c r="F373" s="238"/>
      <c r="G373" s="239"/>
    </row>
    <row r="374" ht="15.75" customHeight="1">
      <c r="A374" s="236"/>
      <c r="F374" s="238"/>
      <c r="G374" s="239"/>
    </row>
    <row r="375" ht="15.75" customHeight="1">
      <c r="A375" s="236"/>
      <c r="F375" s="238"/>
      <c r="G375" s="239"/>
    </row>
    <row r="376" ht="15.75" customHeight="1">
      <c r="A376" s="236"/>
      <c r="F376" s="238"/>
      <c r="G376" s="239"/>
    </row>
    <row r="377" ht="15.75" customHeight="1">
      <c r="A377" s="236"/>
      <c r="F377" s="238"/>
      <c r="G377" s="239"/>
    </row>
    <row r="378" ht="15.75" customHeight="1">
      <c r="A378" s="236"/>
      <c r="F378" s="238"/>
      <c r="G378" s="239"/>
    </row>
    <row r="379" ht="15.75" customHeight="1">
      <c r="A379" s="236"/>
      <c r="F379" s="238"/>
      <c r="G379" s="239"/>
    </row>
    <row r="380" ht="15.75" customHeight="1">
      <c r="A380" s="236"/>
      <c r="F380" s="238"/>
      <c r="G380" s="239"/>
    </row>
    <row r="381" ht="15.75" customHeight="1">
      <c r="A381" s="236"/>
      <c r="F381" s="238"/>
      <c r="G381" s="239"/>
    </row>
    <row r="382" ht="15.75" customHeight="1">
      <c r="A382" s="236"/>
      <c r="F382" s="238"/>
      <c r="G382" s="239"/>
    </row>
    <row r="383" ht="15.75" customHeight="1">
      <c r="A383" s="236"/>
      <c r="F383" s="238"/>
      <c r="G383" s="239"/>
    </row>
    <row r="384" ht="15.75" customHeight="1">
      <c r="A384" s="236"/>
      <c r="F384" s="238"/>
      <c r="G384" s="239"/>
    </row>
    <row r="385" ht="15.75" customHeight="1">
      <c r="A385" s="236"/>
      <c r="F385" s="238"/>
      <c r="G385" s="239"/>
    </row>
    <row r="386" ht="15.75" customHeight="1">
      <c r="A386" s="236"/>
      <c r="F386" s="238"/>
      <c r="G386" s="239"/>
    </row>
    <row r="387" ht="15.75" customHeight="1">
      <c r="A387" s="236"/>
      <c r="F387" s="238"/>
      <c r="G387" s="239"/>
    </row>
    <row r="388" ht="15.75" customHeight="1">
      <c r="A388" s="236"/>
      <c r="F388" s="238"/>
      <c r="G388" s="239"/>
    </row>
    <row r="389" ht="15.75" customHeight="1">
      <c r="A389" s="236"/>
      <c r="F389" s="238"/>
      <c r="G389" s="239"/>
    </row>
    <row r="390" ht="15.75" customHeight="1">
      <c r="A390" s="236"/>
      <c r="F390" s="238"/>
      <c r="G390" s="239"/>
    </row>
    <row r="391" ht="15.75" customHeight="1">
      <c r="A391" s="236"/>
      <c r="F391" s="238"/>
      <c r="G391" s="239"/>
    </row>
    <row r="392" ht="15.75" customHeight="1">
      <c r="A392" s="236"/>
      <c r="F392" s="238"/>
      <c r="G392" s="239"/>
    </row>
    <row r="393" ht="15.75" customHeight="1">
      <c r="A393" s="236"/>
      <c r="F393" s="238"/>
      <c r="G393" s="239"/>
    </row>
    <row r="394" ht="15.75" customHeight="1">
      <c r="A394" s="236"/>
      <c r="F394" s="238"/>
      <c r="G394" s="239"/>
    </row>
    <row r="395" ht="15.75" customHeight="1">
      <c r="A395" s="236"/>
      <c r="F395" s="238"/>
      <c r="G395" s="239"/>
    </row>
    <row r="396" ht="15.75" customHeight="1">
      <c r="A396" s="236"/>
      <c r="F396" s="238"/>
      <c r="G396" s="239"/>
    </row>
    <row r="397" ht="15.75" customHeight="1">
      <c r="A397" s="236"/>
      <c r="F397" s="238"/>
      <c r="G397" s="239"/>
    </row>
    <row r="398" ht="15.75" customHeight="1">
      <c r="A398" s="236"/>
      <c r="F398" s="238"/>
      <c r="G398" s="239"/>
    </row>
    <row r="399" ht="15.75" customHeight="1">
      <c r="A399" s="236"/>
      <c r="F399" s="238"/>
      <c r="G399" s="239"/>
    </row>
    <row r="400" ht="15.75" customHeight="1">
      <c r="A400" s="236"/>
      <c r="F400" s="238"/>
      <c r="G400" s="239"/>
    </row>
    <row r="401" ht="15.75" customHeight="1">
      <c r="A401" s="236"/>
      <c r="F401" s="238"/>
      <c r="G401" s="239"/>
    </row>
    <row r="402" ht="15.75" customHeight="1">
      <c r="A402" s="236"/>
      <c r="F402" s="238"/>
      <c r="G402" s="239"/>
    </row>
    <row r="403" ht="15.75" customHeight="1">
      <c r="A403" s="236"/>
      <c r="F403" s="238"/>
      <c r="G403" s="239"/>
    </row>
    <row r="404" ht="15.75" customHeight="1">
      <c r="A404" s="236"/>
      <c r="F404" s="238"/>
      <c r="G404" s="239"/>
    </row>
    <row r="405" ht="15.75" customHeight="1">
      <c r="A405" s="236"/>
      <c r="F405" s="238"/>
      <c r="G405" s="239"/>
    </row>
    <row r="406" ht="15.75" customHeight="1">
      <c r="A406" s="236"/>
      <c r="F406" s="238"/>
      <c r="G406" s="239"/>
    </row>
    <row r="407" ht="15.75" customHeight="1">
      <c r="A407" s="236"/>
      <c r="F407" s="238"/>
      <c r="G407" s="239"/>
    </row>
    <row r="408" ht="15.75" customHeight="1">
      <c r="A408" s="236"/>
      <c r="F408" s="238"/>
      <c r="G408" s="239"/>
    </row>
    <row r="409" ht="15.75" customHeight="1">
      <c r="A409" s="236"/>
      <c r="F409" s="238"/>
      <c r="G409" s="239"/>
    </row>
    <row r="410" ht="15.75" customHeight="1">
      <c r="A410" s="236"/>
      <c r="F410" s="238"/>
      <c r="G410" s="239"/>
    </row>
    <row r="411" ht="15.75" customHeight="1">
      <c r="A411" s="236"/>
      <c r="F411" s="238"/>
      <c r="G411" s="239"/>
    </row>
    <row r="412" ht="15.75" customHeight="1">
      <c r="A412" s="236"/>
      <c r="F412" s="238"/>
      <c r="G412" s="239"/>
    </row>
    <row r="413" ht="15.75" customHeight="1">
      <c r="A413" s="236"/>
      <c r="F413" s="238"/>
      <c r="G413" s="239"/>
    </row>
    <row r="414" ht="15.75" customHeight="1">
      <c r="A414" s="236"/>
      <c r="F414" s="238"/>
      <c r="G414" s="239"/>
    </row>
    <row r="415" ht="15.75" customHeight="1">
      <c r="A415" s="236"/>
      <c r="F415" s="238"/>
      <c r="G415" s="239"/>
    </row>
    <row r="416" ht="15.75" customHeight="1">
      <c r="A416" s="236"/>
      <c r="F416" s="238"/>
      <c r="G416" s="239"/>
    </row>
    <row r="417" ht="15.75" customHeight="1">
      <c r="A417" s="236"/>
      <c r="F417" s="238"/>
      <c r="G417" s="239"/>
    </row>
    <row r="418" ht="15.75" customHeight="1">
      <c r="A418" s="236"/>
      <c r="F418" s="238"/>
      <c r="G418" s="239"/>
    </row>
    <row r="419" ht="15.75" customHeight="1">
      <c r="A419" s="236"/>
      <c r="F419" s="238"/>
      <c r="G419" s="239"/>
    </row>
    <row r="420" ht="15.75" customHeight="1">
      <c r="A420" s="236"/>
      <c r="F420" s="238"/>
      <c r="G420" s="239"/>
    </row>
    <row r="421" ht="15.75" customHeight="1">
      <c r="A421" s="236"/>
      <c r="F421" s="238"/>
      <c r="G421" s="239"/>
    </row>
    <row r="422" ht="15.75" customHeight="1">
      <c r="A422" s="236"/>
      <c r="F422" s="238"/>
      <c r="G422" s="239"/>
    </row>
    <row r="423" ht="15.75" customHeight="1">
      <c r="A423" s="236"/>
      <c r="F423" s="238"/>
      <c r="G423" s="239"/>
    </row>
    <row r="424" ht="15.75" customHeight="1">
      <c r="A424" s="236"/>
      <c r="F424" s="238"/>
      <c r="G424" s="239"/>
    </row>
    <row r="425" ht="15.75" customHeight="1">
      <c r="A425" s="236"/>
      <c r="F425" s="238"/>
      <c r="G425" s="239"/>
    </row>
    <row r="426" ht="15.75" customHeight="1">
      <c r="A426" s="236"/>
      <c r="F426" s="238"/>
      <c r="G426" s="239"/>
    </row>
    <row r="427" ht="15.75" customHeight="1">
      <c r="A427" s="236"/>
      <c r="F427" s="238"/>
      <c r="G427" s="239"/>
    </row>
    <row r="428" ht="15.75" customHeight="1">
      <c r="A428" s="236"/>
      <c r="F428" s="238"/>
      <c r="G428" s="239"/>
    </row>
    <row r="429" ht="15.75" customHeight="1">
      <c r="A429" s="236"/>
      <c r="F429" s="238"/>
      <c r="G429" s="239"/>
    </row>
    <row r="430" ht="15.75" customHeight="1">
      <c r="A430" s="236"/>
      <c r="F430" s="238"/>
      <c r="G430" s="239"/>
    </row>
    <row r="431" ht="15.75" customHeight="1">
      <c r="A431" s="236"/>
      <c r="F431" s="238"/>
      <c r="G431" s="239"/>
    </row>
    <row r="432" ht="15.75" customHeight="1">
      <c r="A432" s="236"/>
      <c r="F432" s="238"/>
      <c r="G432" s="239"/>
    </row>
    <row r="433" ht="15.75" customHeight="1">
      <c r="A433" s="236"/>
      <c r="F433" s="238"/>
      <c r="G433" s="239"/>
    </row>
    <row r="434" ht="15.75" customHeight="1">
      <c r="A434" s="236"/>
      <c r="F434" s="238"/>
      <c r="G434" s="239"/>
    </row>
    <row r="435" ht="15.75" customHeight="1">
      <c r="A435" s="236"/>
      <c r="F435" s="238"/>
      <c r="G435" s="239"/>
    </row>
    <row r="436" ht="15.75" customHeight="1">
      <c r="A436" s="236"/>
      <c r="F436" s="238"/>
      <c r="G436" s="239"/>
    </row>
    <row r="437" ht="15.75" customHeight="1">
      <c r="A437" s="236"/>
      <c r="F437" s="238"/>
      <c r="G437" s="239"/>
    </row>
    <row r="438" ht="15.75" customHeight="1">
      <c r="A438" s="236"/>
      <c r="F438" s="238"/>
      <c r="G438" s="239"/>
    </row>
    <row r="439" ht="15.75" customHeight="1">
      <c r="A439" s="236"/>
      <c r="F439" s="238"/>
      <c r="G439" s="239"/>
    </row>
    <row r="440" ht="15.75" customHeight="1">
      <c r="A440" s="236"/>
      <c r="F440" s="238"/>
      <c r="G440" s="239"/>
    </row>
    <row r="441" ht="15.75" customHeight="1">
      <c r="A441" s="236"/>
      <c r="F441" s="238"/>
      <c r="G441" s="239"/>
    </row>
    <row r="442" ht="15.75" customHeight="1">
      <c r="A442" s="236"/>
      <c r="F442" s="238"/>
      <c r="G442" s="239"/>
    </row>
    <row r="443" ht="15.75" customHeight="1">
      <c r="A443" s="236"/>
      <c r="F443" s="238"/>
      <c r="G443" s="239"/>
    </row>
    <row r="444" ht="15.75" customHeight="1">
      <c r="A444" s="236"/>
      <c r="F444" s="238"/>
      <c r="G444" s="239"/>
    </row>
    <row r="445" ht="15.75" customHeight="1">
      <c r="A445" s="236"/>
      <c r="F445" s="238"/>
      <c r="G445" s="239"/>
    </row>
    <row r="446" ht="15.75" customHeight="1">
      <c r="A446" s="236"/>
      <c r="F446" s="238"/>
      <c r="G446" s="239"/>
    </row>
    <row r="447" ht="15.75" customHeight="1">
      <c r="A447" s="236"/>
      <c r="F447" s="238"/>
      <c r="G447" s="239"/>
    </row>
    <row r="448" ht="15.75" customHeight="1">
      <c r="A448" s="236"/>
      <c r="F448" s="238"/>
      <c r="G448" s="239"/>
    </row>
    <row r="449" ht="15.75" customHeight="1">
      <c r="A449" s="236"/>
      <c r="F449" s="238"/>
      <c r="G449" s="239"/>
    </row>
    <row r="450" ht="15.75" customHeight="1">
      <c r="A450" s="236"/>
      <c r="F450" s="238"/>
      <c r="G450" s="239"/>
    </row>
    <row r="451" ht="15.75" customHeight="1">
      <c r="A451" s="236"/>
      <c r="F451" s="238"/>
      <c r="G451" s="239"/>
    </row>
    <row r="452" ht="15.75" customHeight="1">
      <c r="A452" s="236"/>
      <c r="F452" s="238"/>
      <c r="G452" s="239"/>
    </row>
    <row r="453" ht="15.75" customHeight="1">
      <c r="A453" s="236"/>
      <c r="F453" s="238"/>
      <c r="G453" s="239"/>
    </row>
    <row r="454" ht="15.75" customHeight="1">
      <c r="A454" s="236"/>
      <c r="F454" s="238"/>
      <c r="G454" s="239"/>
    </row>
    <row r="455" ht="15.75" customHeight="1">
      <c r="A455" s="236"/>
      <c r="F455" s="238"/>
      <c r="G455" s="239"/>
    </row>
    <row r="456" ht="15.75" customHeight="1">
      <c r="A456" s="236"/>
      <c r="F456" s="238"/>
      <c r="G456" s="239"/>
    </row>
    <row r="457" ht="15.75" customHeight="1">
      <c r="A457" s="236"/>
      <c r="F457" s="238"/>
      <c r="G457" s="239"/>
    </row>
    <row r="458" ht="15.75" customHeight="1">
      <c r="A458" s="236"/>
      <c r="F458" s="238"/>
      <c r="G458" s="239"/>
    </row>
    <row r="459" ht="15.75" customHeight="1">
      <c r="A459" s="236"/>
      <c r="F459" s="238"/>
      <c r="G459" s="239"/>
    </row>
    <row r="460" ht="15.75" customHeight="1">
      <c r="A460" s="236"/>
      <c r="F460" s="238"/>
      <c r="G460" s="239"/>
    </row>
    <row r="461" ht="15.75" customHeight="1">
      <c r="A461" s="236"/>
      <c r="F461" s="238"/>
      <c r="G461" s="239"/>
    </row>
    <row r="462" ht="15.75" customHeight="1">
      <c r="A462" s="236"/>
      <c r="F462" s="238"/>
      <c r="G462" s="239"/>
    </row>
    <row r="463" ht="15.75" customHeight="1">
      <c r="A463" s="236"/>
      <c r="F463" s="238"/>
      <c r="G463" s="239"/>
    </row>
    <row r="464" ht="15.75" customHeight="1">
      <c r="A464" s="236"/>
      <c r="F464" s="238"/>
      <c r="G464" s="239"/>
    </row>
    <row r="465" ht="15.75" customHeight="1">
      <c r="A465" s="236"/>
      <c r="F465" s="238"/>
      <c r="G465" s="239"/>
    </row>
    <row r="466" ht="15.75" customHeight="1">
      <c r="A466" s="236"/>
      <c r="F466" s="238"/>
      <c r="G466" s="239"/>
    </row>
    <row r="467" ht="15.75" customHeight="1">
      <c r="A467" s="236"/>
      <c r="F467" s="238"/>
      <c r="G467" s="239"/>
    </row>
    <row r="468" ht="15.75" customHeight="1">
      <c r="A468" s="236"/>
      <c r="F468" s="238"/>
      <c r="G468" s="239"/>
    </row>
    <row r="469" ht="15.75" customHeight="1">
      <c r="A469" s="236"/>
      <c r="F469" s="238"/>
      <c r="G469" s="239"/>
    </row>
    <row r="470" ht="15.75" customHeight="1">
      <c r="A470" s="236"/>
      <c r="F470" s="238"/>
      <c r="G470" s="239"/>
    </row>
    <row r="471" ht="15.75" customHeight="1">
      <c r="A471" s="236"/>
      <c r="F471" s="238"/>
      <c r="G471" s="239"/>
    </row>
    <row r="472" ht="15.75" customHeight="1">
      <c r="A472" s="236"/>
      <c r="F472" s="238"/>
      <c r="G472" s="239"/>
    </row>
    <row r="473" ht="15.75" customHeight="1">
      <c r="A473" s="236"/>
      <c r="F473" s="238"/>
      <c r="G473" s="239"/>
    </row>
    <row r="474" ht="15.75" customHeight="1">
      <c r="A474" s="236"/>
      <c r="F474" s="238"/>
      <c r="G474" s="239"/>
    </row>
    <row r="475" ht="15.75" customHeight="1">
      <c r="A475" s="236"/>
      <c r="F475" s="238"/>
      <c r="G475" s="239"/>
    </row>
    <row r="476" ht="15.75" customHeight="1">
      <c r="A476" s="236"/>
      <c r="F476" s="238"/>
      <c r="G476" s="239"/>
    </row>
    <row r="477" ht="15.75" customHeight="1">
      <c r="A477" s="236"/>
      <c r="F477" s="238"/>
      <c r="G477" s="239"/>
    </row>
    <row r="478" ht="15.75" customHeight="1">
      <c r="A478" s="236"/>
      <c r="F478" s="238"/>
      <c r="G478" s="239"/>
    </row>
    <row r="479" ht="15.75" customHeight="1">
      <c r="A479" s="236"/>
      <c r="F479" s="238"/>
      <c r="G479" s="239"/>
    </row>
    <row r="480" ht="15.75" customHeight="1">
      <c r="A480" s="236"/>
      <c r="F480" s="238"/>
      <c r="G480" s="239"/>
    </row>
    <row r="481" ht="15.75" customHeight="1">
      <c r="A481" s="236"/>
      <c r="F481" s="238"/>
      <c r="G481" s="239"/>
    </row>
    <row r="482" ht="15.75" customHeight="1">
      <c r="A482" s="236"/>
      <c r="F482" s="238"/>
      <c r="G482" s="239"/>
    </row>
    <row r="483" ht="15.75" customHeight="1">
      <c r="A483" s="236"/>
      <c r="F483" s="238"/>
      <c r="G483" s="239"/>
    </row>
    <row r="484" ht="15.75" customHeight="1">
      <c r="A484" s="236"/>
      <c r="F484" s="238"/>
      <c r="G484" s="239"/>
    </row>
    <row r="485" ht="15.75" customHeight="1">
      <c r="A485" s="236"/>
      <c r="F485" s="238"/>
      <c r="G485" s="239"/>
    </row>
    <row r="486" ht="15.75" customHeight="1">
      <c r="A486" s="236"/>
      <c r="F486" s="238"/>
      <c r="G486" s="239"/>
    </row>
    <row r="487" ht="15.75" customHeight="1">
      <c r="A487" s="236"/>
      <c r="F487" s="238"/>
      <c r="G487" s="239"/>
    </row>
    <row r="488" ht="15.75" customHeight="1">
      <c r="A488" s="236"/>
      <c r="F488" s="238"/>
      <c r="G488" s="239"/>
    </row>
    <row r="489" ht="15.75" customHeight="1">
      <c r="A489" s="236"/>
      <c r="F489" s="238"/>
      <c r="G489" s="239"/>
    </row>
    <row r="490" ht="15.75" customHeight="1">
      <c r="A490" s="236"/>
      <c r="F490" s="238"/>
      <c r="G490" s="239"/>
    </row>
    <row r="491" ht="15.75" customHeight="1">
      <c r="A491" s="236"/>
      <c r="F491" s="238"/>
      <c r="G491" s="239"/>
    </row>
    <row r="492" ht="15.75" customHeight="1">
      <c r="A492" s="236"/>
      <c r="F492" s="238"/>
      <c r="G492" s="239"/>
    </row>
    <row r="493" ht="15.75" customHeight="1">
      <c r="A493" s="236"/>
      <c r="F493" s="238"/>
      <c r="G493" s="239"/>
    </row>
    <row r="494" ht="15.75" customHeight="1">
      <c r="A494" s="236"/>
      <c r="F494" s="238"/>
      <c r="G494" s="239"/>
    </row>
    <row r="495" ht="15.75" customHeight="1">
      <c r="A495" s="236"/>
      <c r="F495" s="238"/>
      <c r="G495" s="239"/>
    </row>
    <row r="496" ht="15.75" customHeight="1">
      <c r="A496" s="236"/>
      <c r="F496" s="238"/>
      <c r="G496" s="239"/>
    </row>
    <row r="497" ht="15.75" customHeight="1">
      <c r="A497" s="236"/>
      <c r="F497" s="238"/>
      <c r="G497" s="239"/>
    </row>
    <row r="498" ht="15.75" customHeight="1">
      <c r="A498" s="236"/>
      <c r="F498" s="238"/>
      <c r="G498" s="239"/>
    </row>
    <row r="499" ht="15.75" customHeight="1">
      <c r="A499" s="236"/>
      <c r="F499" s="238"/>
      <c r="G499" s="239"/>
    </row>
    <row r="500" ht="15.75" customHeight="1">
      <c r="A500" s="236"/>
      <c r="F500" s="238"/>
      <c r="G500" s="239"/>
    </row>
    <row r="501" ht="15.75" customHeight="1">
      <c r="A501" s="236"/>
      <c r="F501" s="238"/>
      <c r="G501" s="239"/>
    </row>
    <row r="502" ht="15.75" customHeight="1">
      <c r="A502" s="236"/>
      <c r="F502" s="238"/>
      <c r="G502" s="239"/>
    </row>
    <row r="503" ht="15.75" customHeight="1">
      <c r="A503" s="236"/>
      <c r="F503" s="238"/>
      <c r="G503" s="239"/>
    </row>
    <row r="504" ht="15.75" customHeight="1">
      <c r="A504" s="236"/>
      <c r="F504" s="238"/>
      <c r="G504" s="239"/>
    </row>
    <row r="505" ht="15.75" customHeight="1">
      <c r="A505" s="236"/>
      <c r="F505" s="238"/>
      <c r="G505" s="239"/>
    </row>
    <row r="506" ht="15.75" customHeight="1">
      <c r="A506" s="236"/>
      <c r="F506" s="238"/>
      <c r="G506" s="239"/>
    </row>
    <row r="507" ht="15.75" customHeight="1">
      <c r="A507" s="236"/>
      <c r="F507" s="238"/>
      <c r="G507" s="239"/>
    </row>
    <row r="508" ht="15.75" customHeight="1">
      <c r="A508" s="236"/>
      <c r="F508" s="238"/>
      <c r="G508" s="239"/>
    </row>
    <row r="509" ht="15.75" customHeight="1">
      <c r="A509" s="236"/>
      <c r="F509" s="238"/>
      <c r="G509" s="239"/>
    </row>
    <row r="510" ht="15.75" customHeight="1">
      <c r="A510" s="236"/>
      <c r="F510" s="238"/>
      <c r="G510" s="239"/>
    </row>
    <row r="511" ht="15.75" customHeight="1">
      <c r="A511" s="236"/>
      <c r="F511" s="238"/>
      <c r="G511" s="239"/>
    </row>
    <row r="512" ht="15.75" customHeight="1">
      <c r="A512" s="236"/>
      <c r="F512" s="238"/>
      <c r="G512" s="239"/>
    </row>
    <row r="513" ht="15.75" customHeight="1">
      <c r="A513" s="236"/>
      <c r="F513" s="238"/>
      <c r="G513" s="239"/>
    </row>
    <row r="514" ht="15.75" customHeight="1">
      <c r="A514" s="236"/>
      <c r="F514" s="238"/>
      <c r="G514" s="239"/>
    </row>
    <row r="515" ht="15.75" customHeight="1">
      <c r="A515" s="236"/>
      <c r="F515" s="238"/>
      <c r="G515" s="239"/>
    </row>
    <row r="516" ht="15.75" customHeight="1">
      <c r="A516" s="236"/>
      <c r="F516" s="238"/>
      <c r="G516" s="239"/>
    </row>
    <row r="517" ht="15.75" customHeight="1">
      <c r="A517" s="236"/>
      <c r="F517" s="238"/>
      <c r="G517" s="239"/>
    </row>
    <row r="518" ht="15.75" customHeight="1">
      <c r="A518" s="236"/>
      <c r="F518" s="238"/>
      <c r="G518" s="239"/>
    </row>
    <row r="519" ht="15.75" customHeight="1">
      <c r="A519" s="236"/>
      <c r="F519" s="238"/>
      <c r="G519" s="239"/>
    </row>
    <row r="520" ht="15.75" customHeight="1">
      <c r="A520" s="236"/>
      <c r="F520" s="238"/>
      <c r="G520" s="239"/>
    </row>
    <row r="521" ht="15.75" customHeight="1">
      <c r="A521" s="236"/>
      <c r="F521" s="238"/>
      <c r="G521" s="239"/>
    </row>
    <row r="522" ht="15.75" customHeight="1">
      <c r="A522" s="236"/>
      <c r="F522" s="238"/>
      <c r="G522" s="239"/>
    </row>
    <row r="523" ht="15.75" customHeight="1">
      <c r="A523" s="236"/>
      <c r="F523" s="238"/>
      <c r="G523" s="239"/>
    </row>
    <row r="524" ht="15.75" customHeight="1">
      <c r="A524" s="236"/>
      <c r="F524" s="238"/>
      <c r="G524" s="239"/>
    </row>
    <row r="525" ht="15.75" customHeight="1">
      <c r="A525" s="236"/>
      <c r="F525" s="238"/>
      <c r="G525" s="239"/>
    </row>
    <row r="526" ht="15.75" customHeight="1">
      <c r="A526" s="236"/>
      <c r="F526" s="238"/>
      <c r="G526" s="239"/>
    </row>
    <row r="527" ht="15.75" customHeight="1">
      <c r="A527" s="236"/>
      <c r="F527" s="238"/>
      <c r="G527" s="239"/>
    </row>
    <row r="528" ht="15.75" customHeight="1">
      <c r="A528" s="236"/>
      <c r="F528" s="238"/>
      <c r="G528" s="239"/>
    </row>
    <row r="529" ht="15.75" customHeight="1">
      <c r="A529" s="236"/>
      <c r="F529" s="238"/>
      <c r="G529" s="239"/>
    </row>
    <row r="530" ht="15.75" customHeight="1">
      <c r="A530" s="236"/>
      <c r="F530" s="238"/>
      <c r="G530" s="239"/>
    </row>
    <row r="531" ht="15.75" customHeight="1">
      <c r="A531" s="236"/>
      <c r="F531" s="238"/>
      <c r="G531" s="239"/>
    </row>
    <row r="532" ht="15.75" customHeight="1">
      <c r="A532" s="236"/>
      <c r="F532" s="238"/>
      <c r="G532" s="239"/>
    </row>
    <row r="533" ht="15.75" customHeight="1">
      <c r="A533" s="236"/>
      <c r="F533" s="238"/>
      <c r="G533" s="239"/>
    </row>
    <row r="534" ht="15.75" customHeight="1">
      <c r="A534" s="236"/>
      <c r="F534" s="238"/>
      <c r="G534" s="239"/>
    </row>
    <row r="535" ht="15.75" customHeight="1">
      <c r="A535" s="236"/>
      <c r="F535" s="238"/>
      <c r="G535" s="239"/>
    </row>
    <row r="536" ht="15.75" customHeight="1">
      <c r="A536" s="236"/>
      <c r="F536" s="238"/>
      <c r="G536" s="239"/>
    </row>
    <row r="537" ht="15.75" customHeight="1">
      <c r="A537" s="236"/>
      <c r="F537" s="238"/>
      <c r="G537" s="239"/>
    </row>
    <row r="538" ht="15.75" customHeight="1">
      <c r="A538" s="236"/>
      <c r="F538" s="238"/>
      <c r="G538" s="239"/>
    </row>
    <row r="539" ht="15.75" customHeight="1">
      <c r="A539" s="236"/>
      <c r="F539" s="238"/>
      <c r="G539" s="239"/>
    </row>
    <row r="540" ht="15.75" customHeight="1">
      <c r="A540" s="236"/>
      <c r="F540" s="238"/>
      <c r="G540" s="239"/>
    </row>
    <row r="541" ht="15.75" customHeight="1">
      <c r="A541" s="236"/>
      <c r="F541" s="238"/>
      <c r="G541" s="239"/>
    </row>
    <row r="542" ht="15.75" customHeight="1">
      <c r="A542" s="236"/>
      <c r="F542" s="238"/>
      <c r="G542" s="239"/>
    </row>
    <row r="543" ht="15.75" customHeight="1">
      <c r="A543" s="236"/>
      <c r="F543" s="238"/>
      <c r="G543" s="239"/>
    </row>
    <row r="544" ht="15.75" customHeight="1">
      <c r="A544" s="236"/>
      <c r="F544" s="238"/>
      <c r="G544" s="239"/>
    </row>
    <row r="545" ht="15.75" customHeight="1">
      <c r="A545" s="236"/>
      <c r="F545" s="238"/>
      <c r="G545" s="239"/>
    </row>
    <row r="546" ht="15.75" customHeight="1">
      <c r="A546" s="236"/>
      <c r="F546" s="238"/>
      <c r="G546" s="239"/>
    </row>
    <row r="547" ht="15.75" customHeight="1">
      <c r="A547" s="236"/>
      <c r="F547" s="238"/>
      <c r="G547" s="239"/>
    </row>
    <row r="548" ht="15.75" customHeight="1">
      <c r="A548" s="236"/>
      <c r="F548" s="238"/>
      <c r="G548" s="239"/>
    </row>
    <row r="549" ht="15.75" customHeight="1">
      <c r="A549" s="236"/>
      <c r="F549" s="238"/>
      <c r="G549" s="239"/>
    </row>
    <row r="550" ht="15.75" customHeight="1">
      <c r="A550" s="236"/>
      <c r="F550" s="238"/>
      <c r="G550" s="239"/>
    </row>
    <row r="551" ht="15.75" customHeight="1">
      <c r="A551" s="236"/>
      <c r="F551" s="238"/>
      <c r="G551" s="239"/>
    </row>
    <row r="552" ht="15.75" customHeight="1">
      <c r="A552" s="236"/>
      <c r="F552" s="238"/>
      <c r="G552" s="239"/>
    </row>
    <row r="553" ht="15.75" customHeight="1">
      <c r="A553" s="236"/>
      <c r="F553" s="238"/>
      <c r="G553" s="239"/>
    </row>
    <row r="554" ht="15.75" customHeight="1">
      <c r="A554" s="236"/>
      <c r="F554" s="238"/>
      <c r="G554" s="239"/>
    </row>
    <row r="555" ht="15.75" customHeight="1">
      <c r="A555" s="236"/>
      <c r="F555" s="238"/>
      <c r="G555" s="239"/>
    </row>
    <row r="556" ht="15.75" customHeight="1">
      <c r="A556" s="236"/>
      <c r="F556" s="238"/>
      <c r="G556" s="239"/>
    </row>
    <row r="557" ht="15.75" customHeight="1">
      <c r="A557" s="236"/>
      <c r="F557" s="238"/>
      <c r="G557" s="239"/>
    </row>
    <row r="558" ht="15.75" customHeight="1">
      <c r="A558" s="236"/>
      <c r="F558" s="238"/>
      <c r="G558" s="239"/>
    </row>
    <row r="559" ht="15.75" customHeight="1">
      <c r="A559" s="236"/>
      <c r="F559" s="238"/>
      <c r="G559" s="239"/>
    </row>
    <row r="560" ht="15.75" customHeight="1">
      <c r="A560" s="236"/>
      <c r="F560" s="238"/>
      <c r="G560" s="239"/>
    </row>
    <row r="561" ht="15.75" customHeight="1">
      <c r="A561" s="236"/>
      <c r="F561" s="238"/>
      <c r="G561" s="239"/>
    </row>
    <row r="562" ht="15.75" customHeight="1">
      <c r="A562" s="236"/>
      <c r="F562" s="238"/>
      <c r="G562" s="239"/>
    </row>
    <row r="563" ht="15.75" customHeight="1">
      <c r="A563" s="236"/>
      <c r="F563" s="238"/>
      <c r="G563" s="239"/>
    </row>
    <row r="564" ht="15.75" customHeight="1">
      <c r="A564" s="236"/>
      <c r="F564" s="238"/>
      <c r="G564" s="239"/>
    </row>
    <row r="565" ht="15.75" customHeight="1">
      <c r="A565" s="236"/>
      <c r="F565" s="238"/>
      <c r="G565" s="239"/>
    </row>
    <row r="566" ht="15.75" customHeight="1">
      <c r="A566" s="236"/>
      <c r="F566" s="238"/>
      <c r="G566" s="239"/>
    </row>
    <row r="567" ht="15.75" customHeight="1">
      <c r="A567" s="236"/>
      <c r="F567" s="238"/>
      <c r="G567" s="239"/>
    </row>
    <row r="568" ht="15.75" customHeight="1">
      <c r="A568" s="236"/>
      <c r="F568" s="238"/>
      <c r="G568" s="239"/>
    </row>
    <row r="569" ht="15.75" customHeight="1">
      <c r="A569" s="236"/>
      <c r="F569" s="238"/>
      <c r="G569" s="239"/>
    </row>
    <row r="570" ht="15.75" customHeight="1">
      <c r="A570" s="236"/>
      <c r="F570" s="238"/>
      <c r="G570" s="239"/>
    </row>
    <row r="571" ht="15.75" customHeight="1">
      <c r="A571" s="236"/>
      <c r="F571" s="238"/>
      <c r="G571" s="239"/>
    </row>
    <row r="572" ht="15.75" customHeight="1">
      <c r="A572" s="236"/>
      <c r="F572" s="238"/>
      <c r="G572" s="239"/>
    </row>
    <row r="573" ht="15.75" customHeight="1">
      <c r="A573" s="236"/>
      <c r="F573" s="238"/>
      <c r="G573" s="239"/>
    </row>
    <row r="574" ht="15.75" customHeight="1">
      <c r="A574" s="236"/>
      <c r="F574" s="238"/>
      <c r="G574" s="239"/>
    </row>
    <row r="575" ht="15.75" customHeight="1">
      <c r="A575" s="236"/>
      <c r="F575" s="238"/>
      <c r="G575" s="239"/>
    </row>
    <row r="576" ht="15.75" customHeight="1">
      <c r="A576" s="236"/>
      <c r="F576" s="238"/>
      <c r="G576" s="239"/>
    </row>
    <row r="577" ht="15.75" customHeight="1">
      <c r="A577" s="236"/>
      <c r="F577" s="238"/>
      <c r="G577" s="239"/>
    </row>
    <row r="578" ht="15.75" customHeight="1">
      <c r="A578" s="236"/>
      <c r="F578" s="238"/>
      <c r="G578" s="239"/>
    </row>
    <row r="579" ht="15.75" customHeight="1">
      <c r="A579" s="236"/>
      <c r="F579" s="238"/>
      <c r="G579" s="239"/>
    </row>
    <row r="580" ht="15.75" customHeight="1">
      <c r="A580" s="236"/>
      <c r="F580" s="238"/>
      <c r="G580" s="239"/>
    </row>
    <row r="581" ht="15.75" customHeight="1">
      <c r="A581" s="236"/>
      <c r="F581" s="238"/>
      <c r="G581" s="239"/>
    </row>
    <row r="582" ht="15.75" customHeight="1">
      <c r="A582" s="236"/>
      <c r="F582" s="238"/>
      <c r="G582" s="239"/>
    </row>
    <row r="583" ht="15.75" customHeight="1">
      <c r="A583" s="236"/>
      <c r="F583" s="238"/>
      <c r="G583" s="239"/>
    </row>
    <row r="584" ht="15.75" customHeight="1">
      <c r="A584" s="236"/>
      <c r="F584" s="238"/>
      <c r="G584" s="239"/>
    </row>
    <row r="585" ht="15.75" customHeight="1">
      <c r="A585" s="236"/>
      <c r="F585" s="238"/>
      <c r="G585" s="239"/>
    </row>
    <row r="586" ht="15.75" customHeight="1">
      <c r="A586" s="236"/>
      <c r="F586" s="238"/>
      <c r="G586" s="239"/>
    </row>
    <row r="587" ht="15.75" customHeight="1">
      <c r="A587" s="236"/>
      <c r="F587" s="238"/>
      <c r="G587" s="239"/>
    </row>
    <row r="588" ht="15.75" customHeight="1">
      <c r="A588" s="236"/>
      <c r="F588" s="238"/>
      <c r="G588" s="239"/>
    </row>
    <row r="589" ht="15.75" customHeight="1">
      <c r="A589" s="236"/>
      <c r="F589" s="238"/>
      <c r="G589" s="239"/>
    </row>
    <row r="590" ht="15.75" customHeight="1">
      <c r="A590" s="236"/>
      <c r="F590" s="238"/>
      <c r="G590" s="239"/>
    </row>
    <row r="591" ht="15.75" customHeight="1">
      <c r="A591" s="236"/>
      <c r="F591" s="238"/>
      <c r="G591" s="239"/>
    </row>
    <row r="592" ht="15.75" customHeight="1">
      <c r="A592" s="236"/>
      <c r="F592" s="238"/>
      <c r="G592" s="239"/>
    </row>
    <row r="593" ht="15.75" customHeight="1">
      <c r="A593" s="236"/>
      <c r="F593" s="238"/>
      <c r="G593" s="239"/>
    </row>
    <row r="594" ht="15.75" customHeight="1">
      <c r="A594" s="236"/>
      <c r="F594" s="238"/>
      <c r="G594" s="239"/>
    </row>
    <row r="595" ht="15.75" customHeight="1">
      <c r="A595" s="236"/>
      <c r="F595" s="238"/>
      <c r="G595" s="239"/>
    </row>
    <row r="596" ht="15.75" customHeight="1">
      <c r="A596" s="236"/>
      <c r="F596" s="238"/>
      <c r="G596" s="239"/>
    </row>
    <row r="597" ht="15.75" customHeight="1">
      <c r="A597" s="236"/>
      <c r="F597" s="238"/>
      <c r="G597" s="239"/>
    </row>
    <row r="598" ht="15.75" customHeight="1">
      <c r="A598" s="236"/>
      <c r="F598" s="238"/>
      <c r="G598" s="239"/>
    </row>
    <row r="599" ht="15.75" customHeight="1">
      <c r="A599" s="236"/>
      <c r="F599" s="238"/>
      <c r="G599" s="239"/>
    </row>
    <row r="600" ht="15.75" customHeight="1">
      <c r="A600" s="236"/>
      <c r="F600" s="238"/>
      <c r="G600" s="239"/>
    </row>
    <row r="601" ht="15.75" customHeight="1">
      <c r="A601" s="236"/>
      <c r="F601" s="238"/>
      <c r="G601" s="239"/>
    </row>
    <row r="602" ht="15.75" customHeight="1">
      <c r="A602" s="236"/>
      <c r="F602" s="238"/>
      <c r="G602" s="239"/>
    </row>
    <row r="603" ht="15.75" customHeight="1">
      <c r="A603" s="236"/>
      <c r="F603" s="238"/>
      <c r="G603" s="239"/>
    </row>
    <row r="604" ht="15.75" customHeight="1">
      <c r="A604" s="236"/>
      <c r="F604" s="238"/>
      <c r="G604" s="239"/>
    </row>
    <row r="605" ht="15.75" customHeight="1">
      <c r="A605" s="236"/>
      <c r="F605" s="238"/>
      <c r="G605" s="239"/>
    </row>
    <row r="606" ht="15.75" customHeight="1">
      <c r="A606" s="236"/>
      <c r="F606" s="238"/>
      <c r="G606" s="239"/>
    </row>
    <row r="607" ht="15.75" customHeight="1">
      <c r="A607" s="236"/>
      <c r="F607" s="238"/>
      <c r="G607" s="239"/>
    </row>
    <row r="608" ht="15.75" customHeight="1">
      <c r="A608" s="236"/>
      <c r="F608" s="238"/>
      <c r="G608" s="239"/>
    </row>
    <row r="609" ht="15.75" customHeight="1">
      <c r="A609" s="236"/>
      <c r="F609" s="238"/>
      <c r="G609" s="239"/>
    </row>
    <row r="610" ht="15.75" customHeight="1">
      <c r="A610" s="236"/>
      <c r="F610" s="238"/>
      <c r="G610" s="239"/>
    </row>
    <row r="611" ht="15.75" customHeight="1">
      <c r="A611" s="236"/>
      <c r="F611" s="238"/>
      <c r="G611" s="239"/>
    </row>
    <row r="612" ht="15.75" customHeight="1">
      <c r="A612" s="236"/>
      <c r="F612" s="238"/>
      <c r="G612" s="239"/>
    </row>
    <row r="613" ht="15.75" customHeight="1">
      <c r="A613" s="236"/>
      <c r="F613" s="238"/>
      <c r="G613" s="239"/>
    </row>
    <row r="614" ht="15.75" customHeight="1">
      <c r="A614" s="236"/>
      <c r="F614" s="238"/>
      <c r="G614" s="239"/>
    </row>
    <row r="615" ht="15.75" customHeight="1">
      <c r="A615" s="236"/>
      <c r="F615" s="238"/>
      <c r="G615" s="239"/>
    </row>
    <row r="616" ht="15.75" customHeight="1">
      <c r="A616" s="236"/>
      <c r="F616" s="238"/>
      <c r="G616" s="239"/>
    </row>
    <row r="617" ht="15.75" customHeight="1">
      <c r="A617" s="236"/>
      <c r="F617" s="238"/>
      <c r="G617" s="239"/>
    </row>
    <row r="618" ht="15.75" customHeight="1">
      <c r="A618" s="236"/>
      <c r="F618" s="238"/>
      <c r="G618" s="239"/>
    </row>
    <row r="619" ht="15.75" customHeight="1">
      <c r="A619" s="236"/>
      <c r="F619" s="238"/>
      <c r="G619" s="239"/>
    </row>
    <row r="620" ht="15.75" customHeight="1">
      <c r="A620" s="236"/>
      <c r="F620" s="238"/>
      <c r="G620" s="239"/>
    </row>
    <row r="621" ht="15.75" customHeight="1">
      <c r="A621" s="236"/>
      <c r="F621" s="238"/>
      <c r="G621" s="239"/>
    </row>
    <row r="622" ht="15.75" customHeight="1">
      <c r="A622" s="236"/>
      <c r="F622" s="238"/>
      <c r="G622" s="239"/>
    </row>
    <row r="623" ht="15.75" customHeight="1">
      <c r="A623" s="236"/>
      <c r="F623" s="238"/>
      <c r="G623" s="239"/>
    </row>
    <row r="624" ht="15.75" customHeight="1">
      <c r="A624" s="236"/>
      <c r="F624" s="238"/>
      <c r="G624" s="239"/>
    </row>
    <row r="625" ht="15.75" customHeight="1">
      <c r="A625" s="236"/>
      <c r="F625" s="238"/>
      <c r="G625" s="239"/>
    </row>
    <row r="626" ht="15.75" customHeight="1">
      <c r="A626" s="236"/>
      <c r="F626" s="238"/>
      <c r="G626" s="239"/>
    </row>
    <row r="627" ht="15.75" customHeight="1">
      <c r="A627" s="236"/>
      <c r="F627" s="238"/>
      <c r="G627" s="239"/>
    </row>
    <row r="628" ht="15.75" customHeight="1">
      <c r="A628" s="236"/>
      <c r="F628" s="238"/>
      <c r="G628" s="239"/>
    </row>
    <row r="629" ht="15.75" customHeight="1">
      <c r="A629" s="236"/>
      <c r="F629" s="238"/>
      <c r="G629" s="239"/>
    </row>
    <row r="630" ht="15.75" customHeight="1">
      <c r="A630" s="236"/>
      <c r="F630" s="238"/>
      <c r="G630" s="239"/>
    </row>
    <row r="631" ht="15.75" customHeight="1">
      <c r="A631" s="236"/>
      <c r="F631" s="238"/>
      <c r="G631" s="239"/>
    </row>
    <row r="632" ht="15.75" customHeight="1">
      <c r="A632" s="236"/>
      <c r="F632" s="238"/>
      <c r="G632" s="239"/>
    </row>
    <row r="633" ht="15.75" customHeight="1">
      <c r="A633" s="236"/>
      <c r="F633" s="238"/>
      <c r="G633" s="239"/>
    </row>
    <row r="634" ht="15.75" customHeight="1">
      <c r="A634" s="236"/>
      <c r="F634" s="238"/>
      <c r="G634" s="239"/>
    </row>
    <row r="635" ht="15.75" customHeight="1">
      <c r="A635" s="236"/>
      <c r="F635" s="238"/>
      <c r="G635" s="239"/>
    </row>
    <row r="636" ht="15.75" customHeight="1">
      <c r="A636" s="236"/>
      <c r="F636" s="238"/>
      <c r="G636" s="239"/>
    </row>
    <row r="637" ht="15.75" customHeight="1">
      <c r="A637" s="236"/>
      <c r="F637" s="238"/>
      <c r="G637" s="239"/>
    </row>
    <row r="638" ht="15.75" customHeight="1">
      <c r="A638" s="236"/>
      <c r="F638" s="238"/>
      <c r="G638" s="239"/>
    </row>
    <row r="639" ht="15.75" customHeight="1">
      <c r="A639" s="236"/>
      <c r="F639" s="238"/>
      <c r="G639" s="239"/>
    </row>
    <row r="640" ht="15.75" customHeight="1">
      <c r="A640" s="236"/>
      <c r="F640" s="238"/>
      <c r="G640" s="239"/>
    </row>
    <row r="641" ht="15.75" customHeight="1">
      <c r="A641" s="236"/>
      <c r="F641" s="238"/>
      <c r="G641" s="239"/>
    </row>
    <row r="642" ht="15.75" customHeight="1">
      <c r="A642" s="236"/>
      <c r="F642" s="238"/>
      <c r="G642" s="239"/>
    </row>
    <row r="643" ht="15.75" customHeight="1">
      <c r="A643" s="236"/>
      <c r="F643" s="238"/>
      <c r="G643" s="239"/>
    </row>
    <row r="644" ht="15.75" customHeight="1">
      <c r="A644" s="236"/>
      <c r="F644" s="238"/>
      <c r="G644" s="239"/>
    </row>
    <row r="645" ht="15.75" customHeight="1">
      <c r="A645" s="236"/>
      <c r="F645" s="238"/>
      <c r="G645" s="239"/>
    </row>
    <row r="646" ht="15.75" customHeight="1">
      <c r="A646" s="236"/>
      <c r="F646" s="238"/>
      <c r="G646" s="239"/>
    </row>
    <row r="647" ht="15.75" customHeight="1">
      <c r="A647" s="236"/>
      <c r="F647" s="238"/>
      <c r="G647" s="239"/>
    </row>
    <row r="648" ht="15.75" customHeight="1">
      <c r="A648" s="236"/>
      <c r="F648" s="238"/>
      <c r="G648" s="239"/>
    </row>
    <row r="649" ht="15.75" customHeight="1">
      <c r="A649" s="236"/>
      <c r="F649" s="238"/>
      <c r="G649" s="239"/>
    </row>
    <row r="650" ht="15.75" customHeight="1">
      <c r="A650" s="236"/>
      <c r="F650" s="238"/>
      <c r="G650" s="239"/>
    </row>
    <row r="651" ht="15.75" customHeight="1">
      <c r="A651" s="236"/>
      <c r="F651" s="238"/>
      <c r="G651" s="239"/>
    </row>
    <row r="652" ht="15.75" customHeight="1">
      <c r="A652" s="236"/>
      <c r="F652" s="238"/>
      <c r="G652" s="239"/>
    </row>
    <row r="653" ht="15.75" customHeight="1">
      <c r="A653" s="236"/>
      <c r="F653" s="238"/>
      <c r="G653" s="239"/>
    </row>
    <row r="654" ht="15.75" customHeight="1">
      <c r="A654" s="236"/>
      <c r="F654" s="238"/>
      <c r="G654" s="239"/>
    </row>
    <row r="655" ht="15.75" customHeight="1">
      <c r="A655" s="236"/>
      <c r="F655" s="238"/>
      <c r="G655" s="239"/>
    </row>
    <row r="656" ht="15.75" customHeight="1">
      <c r="A656" s="236"/>
      <c r="F656" s="238"/>
      <c r="G656" s="239"/>
    </row>
    <row r="657" ht="15.75" customHeight="1">
      <c r="A657" s="236"/>
      <c r="F657" s="238"/>
      <c r="G657" s="239"/>
    </row>
    <row r="658" ht="15.75" customHeight="1">
      <c r="A658" s="236"/>
      <c r="F658" s="238"/>
      <c r="G658" s="239"/>
    </row>
    <row r="659" ht="15.75" customHeight="1">
      <c r="A659" s="236"/>
      <c r="F659" s="238"/>
      <c r="G659" s="239"/>
    </row>
    <row r="660" ht="15.75" customHeight="1">
      <c r="A660" s="236"/>
      <c r="F660" s="238"/>
      <c r="G660" s="239"/>
    </row>
    <row r="661" ht="15.75" customHeight="1">
      <c r="A661" s="236"/>
      <c r="F661" s="238"/>
      <c r="G661" s="239"/>
    </row>
    <row r="662" ht="15.75" customHeight="1">
      <c r="A662" s="236"/>
      <c r="F662" s="238"/>
      <c r="G662" s="239"/>
    </row>
    <row r="663" ht="15.75" customHeight="1">
      <c r="A663" s="236"/>
      <c r="F663" s="238"/>
      <c r="G663" s="239"/>
    </row>
    <row r="664" ht="15.75" customHeight="1">
      <c r="A664" s="236"/>
      <c r="F664" s="238"/>
      <c r="G664" s="239"/>
    </row>
    <row r="665" ht="15.75" customHeight="1">
      <c r="A665" s="236"/>
      <c r="F665" s="238"/>
      <c r="G665" s="239"/>
    </row>
    <row r="666" ht="15.75" customHeight="1">
      <c r="A666" s="236"/>
      <c r="F666" s="238"/>
      <c r="G666" s="239"/>
    </row>
    <row r="667" ht="15.75" customHeight="1">
      <c r="A667" s="236"/>
      <c r="F667" s="238"/>
      <c r="G667" s="239"/>
    </row>
    <row r="668" ht="15.75" customHeight="1">
      <c r="A668" s="236"/>
      <c r="F668" s="238"/>
      <c r="G668" s="239"/>
    </row>
    <row r="669" ht="15.75" customHeight="1">
      <c r="A669" s="236"/>
      <c r="F669" s="238"/>
      <c r="G669" s="239"/>
    </row>
    <row r="670" ht="15.75" customHeight="1">
      <c r="A670" s="236"/>
      <c r="F670" s="238"/>
      <c r="G670" s="239"/>
    </row>
    <row r="671" ht="15.75" customHeight="1">
      <c r="A671" s="236"/>
      <c r="F671" s="238"/>
      <c r="G671" s="239"/>
    </row>
    <row r="672" ht="15.75" customHeight="1">
      <c r="A672" s="236"/>
      <c r="F672" s="238"/>
      <c r="G672" s="239"/>
    </row>
    <row r="673" ht="15.75" customHeight="1">
      <c r="A673" s="236"/>
      <c r="F673" s="238"/>
      <c r="G673" s="239"/>
    </row>
    <row r="674" ht="15.75" customHeight="1">
      <c r="A674" s="236"/>
      <c r="F674" s="238"/>
      <c r="G674" s="239"/>
    </row>
    <row r="675" ht="15.75" customHeight="1">
      <c r="A675" s="236"/>
      <c r="F675" s="238"/>
      <c r="G675" s="239"/>
    </row>
    <row r="676" ht="15.75" customHeight="1">
      <c r="A676" s="236"/>
      <c r="F676" s="238"/>
      <c r="G676" s="239"/>
    </row>
    <row r="677" ht="15.75" customHeight="1">
      <c r="A677" s="236"/>
      <c r="F677" s="238"/>
      <c r="G677" s="239"/>
    </row>
    <row r="678" ht="15.75" customHeight="1">
      <c r="A678" s="236"/>
      <c r="F678" s="238"/>
      <c r="G678" s="239"/>
    </row>
    <row r="679" ht="15.75" customHeight="1">
      <c r="A679" s="236"/>
      <c r="F679" s="238"/>
      <c r="G679" s="239"/>
    </row>
    <row r="680" ht="15.75" customHeight="1">
      <c r="A680" s="236"/>
      <c r="F680" s="238"/>
      <c r="G680" s="239"/>
    </row>
    <row r="681" ht="15.75" customHeight="1">
      <c r="A681" s="236"/>
      <c r="F681" s="238"/>
      <c r="G681" s="239"/>
    </row>
    <row r="682" ht="15.75" customHeight="1">
      <c r="A682" s="236"/>
      <c r="F682" s="238"/>
      <c r="G682" s="239"/>
    </row>
    <row r="683" ht="15.75" customHeight="1">
      <c r="A683" s="236"/>
      <c r="F683" s="238"/>
      <c r="G683" s="239"/>
    </row>
    <row r="684" ht="15.75" customHeight="1">
      <c r="A684" s="236"/>
      <c r="F684" s="238"/>
      <c r="G684" s="239"/>
    </row>
    <row r="685" ht="15.75" customHeight="1">
      <c r="A685" s="236"/>
      <c r="F685" s="238"/>
      <c r="G685" s="239"/>
    </row>
    <row r="686" ht="15.75" customHeight="1">
      <c r="A686" s="236"/>
      <c r="F686" s="238"/>
      <c r="G686" s="239"/>
    </row>
    <row r="687" ht="15.75" customHeight="1">
      <c r="A687" s="236"/>
      <c r="F687" s="238"/>
      <c r="G687" s="239"/>
    </row>
    <row r="688" ht="15.75" customHeight="1">
      <c r="A688" s="236"/>
      <c r="F688" s="238"/>
      <c r="G688" s="239"/>
    </row>
    <row r="689" ht="15.75" customHeight="1">
      <c r="A689" s="236"/>
      <c r="F689" s="238"/>
      <c r="G689" s="239"/>
    </row>
    <row r="690" ht="15.75" customHeight="1">
      <c r="A690" s="236"/>
      <c r="F690" s="238"/>
      <c r="G690" s="239"/>
    </row>
    <row r="691" ht="15.75" customHeight="1">
      <c r="A691" s="236"/>
      <c r="F691" s="238"/>
      <c r="G691" s="239"/>
    </row>
    <row r="692" ht="15.75" customHeight="1">
      <c r="A692" s="236"/>
      <c r="F692" s="238"/>
      <c r="G692" s="239"/>
    </row>
    <row r="693" ht="15.75" customHeight="1">
      <c r="A693" s="236"/>
      <c r="F693" s="238"/>
      <c r="G693" s="239"/>
    </row>
    <row r="694" ht="15.75" customHeight="1">
      <c r="A694" s="236"/>
      <c r="F694" s="238"/>
      <c r="G694" s="239"/>
    </row>
    <row r="695" ht="15.75" customHeight="1">
      <c r="A695" s="236"/>
      <c r="F695" s="238"/>
      <c r="G695" s="239"/>
    </row>
    <row r="696" ht="15.75" customHeight="1">
      <c r="A696" s="236"/>
      <c r="F696" s="238"/>
      <c r="G696" s="239"/>
    </row>
    <row r="697" ht="15.75" customHeight="1">
      <c r="A697" s="236"/>
      <c r="F697" s="238"/>
      <c r="G697" s="239"/>
    </row>
    <row r="698" ht="15.75" customHeight="1">
      <c r="A698" s="236"/>
      <c r="F698" s="238"/>
      <c r="G698" s="239"/>
    </row>
    <row r="699" ht="15.75" customHeight="1">
      <c r="A699" s="236"/>
      <c r="F699" s="238"/>
      <c r="G699" s="239"/>
    </row>
    <row r="700" ht="15.75" customHeight="1">
      <c r="A700" s="236"/>
      <c r="F700" s="238"/>
      <c r="G700" s="239"/>
    </row>
    <row r="701" ht="15.75" customHeight="1">
      <c r="A701" s="236"/>
      <c r="F701" s="238"/>
      <c r="G701" s="239"/>
    </row>
    <row r="702" ht="15.75" customHeight="1">
      <c r="A702" s="236"/>
      <c r="F702" s="238"/>
      <c r="G702" s="239"/>
    </row>
    <row r="703" ht="15.75" customHeight="1">
      <c r="A703" s="236"/>
      <c r="F703" s="238"/>
      <c r="G703" s="239"/>
    </row>
    <row r="704" ht="15.75" customHeight="1">
      <c r="A704" s="236"/>
      <c r="F704" s="238"/>
      <c r="G704" s="239"/>
    </row>
    <row r="705" ht="15.75" customHeight="1">
      <c r="A705" s="236"/>
      <c r="F705" s="238"/>
      <c r="G705" s="239"/>
    </row>
    <row r="706" ht="15.75" customHeight="1">
      <c r="A706" s="236"/>
      <c r="F706" s="238"/>
      <c r="G706" s="239"/>
    </row>
    <row r="707" ht="15.75" customHeight="1">
      <c r="A707" s="236"/>
      <c r="F707" s="238"/>
      <c r="G707" s="239"/>
    </row>
    <row r="708" ht="15.75" customHeight="1">
      <c r="A708" s="236"/>
      <c r="F708" s="238"/>
      <c r="G708" s="239"/>
    </row>
    <row r="709" ht="15.75" customHeight="1">
      <c r="A709" s="236"/>
      <c r="F709" s="238"/>
      <c r="G709" s="239"/>
    </row>
    <row r="710" ht="15.75" customHeight="1">
      <c r="A710" s="236"/>
      <c r="F710" s="238"/>
      <c r="G710" s="239"/>
    </row>
    <row r="711" ht="15.75" customHeight="1">
      <c r="A711" s="236"/>
      <c r="F711" s="238"/>
      <c r="G711" s="239"/>
    </row>
    <row r="712" ht="15.75" customHeight="1">
      <c r="A712" s="236"/>
      <c r="F712" s="238"/>
      <c r="G712" s="239"/>
    </row>
    <row r="713" ht="15.75" customHeight="1">
      <c r="A713" s="236"/>
      <c r="F713" s="238"/>
      <c r="G713" s="239"/>
    </row>
    <row r="714" ht="15.75" customHeight="1">
      <c r="A714" s="236"/>
      <c r="F714" s="238"/>
      <c r="G714" s="239"/>
    </row>
    <row r="715" ht="15.75" customHeight="1">
      <c r="A715" s="236"/>
      <c r="F715" s="238"/>
      <c r="G715" s="239"/>
    </row>
    <row r="716" ht="15.75" customHeight="1">
      <c r="A716" s="236"/>
      <c r="F716" s="238"/>
      <c r="G716" s="239"/>
    </row>
    <row r="717" ht="15.75" customHeight="1">
      <c r="A717" s="236"/>
      <c r="F717" s="238"/>
      <c r="G717" s="239"/>
    </row>
    <row r="718" ht="15.75" customHeight="1">
      <c r="A718" s="236"/>
      <c r="F718" s="238"/>
      <c r="G718" s="239"/>
    </row>
    <row r="719" ht="15.75" customHeight="1">
      <c r="A719" s="236"/>
      <c r="F719" s="238"/>
      <c r="G719" s="239"/>
    </row>
    <row r="720" ht="15.75" customHeight="1">
      <c r="A720" s="236"/>
      <c r="F720" s="238"/>
      <c r="G720" s="239"/>
    </row>
    <row r="721" ht="15.75" customHeight="1">
      <c r="A721" s="236"/>
      <c r="F721" s="238"/>
      <c r="G721" s="239"/>
    </row>
    <row r="722" ht="15.75" customHeight="1">
      <c r="A722" s="236"/>
      <c r="F722" s="238"/>
      <c r="G722" s="239"/>
    </row>
    <row r="723" ht="15.75" customHeight="1">
      <c r="A723" s="236"/>
      <c r="F723" s="238"/>
      <c r="G723" s="239"/>
    </row>
    <row r="724" ht="15.75" customHeight="1">
      <c r="A724" s="236"/>
      <c r="F724" s="238"/>
      <c r="G724" s="239"/>
    </row>
    <row r="725" ht="15.75" customHeight="1">
      <c r="A725" s="236"/>
      <c r="F725" s="238"/>
      <c r="G725" s="239"/>
    </row>
    <row r="726" ht="15.75" customHeight="1">
      <c r="A726" s="236"/>
      <c r="F726" s="238"/>
      <c r="G726" s="239"/>
    </row>
    <row r="727" ht="15.75" customHeight="1">
      <c r="A727" s="236"/>
      <c r="F727" s="238"/>
      <c r="G727" s="239"/>
    </row>
    <row r="728" ht="15.75" customHeight="1">
      <c r="A728" s="236"/>
      <c r="F728" s="238"/>
      <c r="G728" s="239"/>
    </row>
    <row r="729" ht="15.75" customHeight="1">
      <c r="A729" s="236"/>
      <c r="F729" s="238"/>
      <c r="G729" s="239"/>
    </row>
    <row r="730" ht="15.75" customHeight="1">
      <c r="A730" s="236"/>
      <c r="F730" s="238"/>
      <c r="G730" s="239"/>
    </row>
    <row r="731" ht="15.75" customHeight="1">
      <c r="A731" s="236"/>
      <c r="F731" s="238"/>
      <c r="G731" s="239"/>
    </row>
    <row r="732" ht="15.75" customHeight="1">
      <c r="A732" s="236"/>
      <c r="F732" s="238"/>
      <c r="G732" s="239"/>
    </row>
    <row r="733" ht="15.75" customHeight="1">
      <c r="A733" s="236"/>
      <c r="F733" s="238"/>
      <c r="G733" s="239"/>
    </row>
    <row r="734" ht="15.75" customHeight="1">
      <c r="A734" s="236"/>
      <c r="F734" s="238"/>
      <c r="G734" s="239"/>
    </row>
    <row r="735" ht="15.75" customHeight="1">
      <c r="A735" s="236"/>
      <c r="F735" s="238"/>
      <c r="G735" s="239"/>
    </row>
    <row r="736" ht="15.75" customHeight="1">
      <c r="A736" s="236"/>
      <c r="F736" s="238"/>
      <c r="G736" s="239"/>
    </row>
    <row r="737" ht="15.75" customHeight="1">
      <c r="A737" s="236"/>
      <c r="F737" s="238"/>
      <c r="G737" s="239"/>
    </row>
    <row r="738" ht="15.75" customHeight="1">
      <c r="A738" s="236"/>
      <c r="F738" s="238"/>
      <c r="G738" s="239"/>
    </row>
    <row r="739" ht="15.75" customHeight="1">
      <c r="A739" s="236"/>
      <c r="F739" s="238"/>
      <c r="G739" s="239"/>
    </row>
    <row r="740" ht="15.75" customHeight="1">
      <c r="A740" s="236"/>
      <c r="F740" s="238"/>
      <c r="G740" s="239"/>
    </row>
    <row r="741" ht="15.75" customHeight="1">
      <c r="A741" s="236"/>
      <c r="F741" s="238"/>
      <c r="G741" s="239"/>
    </row>
    <row r="742" ht="15.75" customHeight="1">
      <c r="A742" s="236"/>
      <c r="F742" s="238"/>
      <c r="G742" s="239"/>
    </row>
    <row r="743" ht="15.75" customHeight="1">
      <c r="A743" s="236"/>
      <c r="F743" s="238"/>
      <c r="G743" s="239"/>
    </row>
    <row r="744" ht="15.75" customHeight="1">
      <c r="A744" s="236"/>
      <c r="F744" s="238"/>
      <c r="G744" s="239"/>
    </row>
    <row r="745" ht="15.75" customHeight="1">
      <c r="A745" s="236"/>
      <c r="F745" s="238"/>
      <c r="G745" s="239"/>
    </row>
    <row r="746" ht="15.75" customHeight="1">
      <c r="A746" s="236"/>
      <c r="F746" s="238"/>
      <c r="G746" s="239"/>
    </row>
    <row r="747" ht="15.75" customHeight="1">
      <c r="A747" s="236"/>
      <c r="F747" s="238"/>
      <c r="G747" s="239"/>
    </row>
    <row r="748" ht="15.75" customHeight="1">
      <c r="A748" s="236"/>
      <c r="F748" s="238"/>
      <c r="G748" s="239"/>
    </row>
    <row r="749" ht="15.75" customHeight="1">
      <c r="A749" s="236"/>
      <c r="F749" s="238"/>
      <c r="G749" s="239"/>
    </row>
    <row r="750" ht="15.75" customHeight="1">
      <c r="A750" s="236"/>
      <c r="F750" s="238"/>
      <c r="G750" s="239"/>
    </row>
    <row r="751" ht="15.75" customHeight="1">
      <c r="A751" s="236"/>
      <c r="F751" s="238"/>
      <c r="G751" s="239"/>
    </row>
    <row r="752" ht="15.75" customHeight="1">
      <c r="A752" s="236"/>
      <c r="F752" s="238"/>
      <c r="G752" s="239"/>
    </row>
    <row r="753" ht="15.75" customHeight="1">
      <c r="A753" s="236"/>
      <c r="F753" s="238"/>
      <c r="G753" s="239"/>
    </row>
    <row r="754" ht="15.75" customHeight="1">
      <c r="A754" s="236"/>
      <c r="F754" s="238"/>
      <c r="G754" s="239"/>
    </row>
    <row r="755" ht="15.75" customHeight="1">
      <c r="A755" s="236"/>
      <c r="F755" s="238"/>
      <c r="G755" s="239"/>
    </row>
    <row r="756" ht="15.75" customHeight="1">
      <c r="A756" s="236"/>
      <c r="F756" s="238"/>
      <c r="G756" s="239"/>
    </row>
    <row r="757" ht="15.75" customHeight="1">
      <c r="A757" s="236"/>
      <c r="F757" s="238"/>
      <c r="G757" s="239"/>
    </row>
    <row r="758" ht="15.75" customHeight="1">
      <c r="A758" s="236"/>
      <c r="F758" s="238"/>
      <c r="G758" s="239"/>
    </row>
    <row r="759" ht="15.75" customHeight="1">
      <c r="A759" s="236"/>
      <c r="F759" s="238"/>
      <c r="G759" s="239"/>
    </row>
    <row r="760" ht="15.75" customHeight="1">
      <c r="A760" s="236"/>
      <c r="F760" s="238"/>
      <c r="G760" s="239"/>
    </row>
    <row r="761" ht="15.75" customHeight="1">
      <c r="A761" s="236"/>
      <c r="F761" s="238"/>
      <c r="G761" s="239"/>
    </row>
    <row r="762" ht="15.75" customHeight="1">
      <c r="A762" s="236"/>
      <c r="F762" s="238"/>
      <c r="G762" s="239"/>
    </row>
    <row r="763" ht="15.75" customHeight="1">
      <c r="A763" s="236"/>
      <c r="F763" s="238"/>
      <c r="G763" s="239"/>
    </row>
    <row r="764" ht="15.75" customHeight="1">
      <c r="A764" s="236"/>
      <c r="F764" s="238"/>
      <c r="G764" s="239"/>
    </row>
    <row r="765" ht="15.75" customHeight="1">
      <c r="A765" s="236"/>
      <c r="F765" s="238"/>
      <c r="G765" s="239"/>
    </row>
    <row r="766" ht="15.75" customHeight="1">
      <c r="A766" s="236"/>
      <c r="F766" s="238"/>
      <c r="G766" s="239"/>
    </row>
    <row r="767" ht="15.75" customHeight="1">
      <c r="A767" s="236"/>
      <c r="F767" s="238"/>
      <c r="G767" s="239"/>
    </row>
    <row r="768" ht="15.75" customHeight="1">
      <c r="A768" s="236"/>
      <c r="F768" s="238"/>
      <c r="G768" s="239"/>
    </row>
    <row r="769" ht="15.75" customHeight="1">
      <c r="A769" s="236"/>
      <c r="F769" s="238"/>
      <c r="G769" s="239"/>
    </row>
    <row r="770" ht="15.75" customHeight="1">
      <c r="A770" s="236"/>
      <c r="F770" s="238"/>
      <c r="G770" s="239"/>
    </row>
    <row r="771" ht="15.75" customHeight="1">
      <c r="A771" s="236"/>
      <c r="F771" s="238"/>
      <c r="G771" s="239"/>
    </row>
    <row r="772" ht="15.75" customHeight="1">
      <c r="A772" s="236"/>
      <c r="F772" s="238"/>
      <c r="G772" s="239"/>
    </row>
    <row r="773" ht="15.75" customHeight="1">
      <c r="A773" s="236"/>
      <c r="F773" s="238"/>
      <c r="G773" s="239"/>
    </row>
    <row r="774" ht="15.75" customHeight="1">
      <c r="A774" s="236"/>
      <c r="F774" s="238"/>
      <c r="G774" s="239"/>
    </row>
    <row r="775" ht="15.75" customHeight="1">
      <c r="A775" s="236"/>
      <c r="F775" s="238"/>
      <c r="G775" s="239"/>
    </row>
    <row r="776" ht="15.75" customHeight="1">
      <c r="A776" s="236"/>
      <c r="F776" s="238"/>
      <c r="G776" s="239"/>
    </row>
    <row r="777" ht="15.75" customHeight="1">
      <c r="A777" s="236"/>
      <c r="F777" s="238"/>
      <c r="G777" s="239"/>
    </row>
    <row r="778" ht="15.75" customHeight="1">
      <c r="A778" s="236"/>
      <c r="F778" s="238"/>
      <c r="G778" s="239"/>
    </row>
    <row r="779" ht="15.75" customHeight="1">
      <c r="A779" s="236"/>
      <c r="F779" s="238"/>
      <c r="G779" s="239"/>
    </row>
    <row r="780" ht="15.75" customHeight="1">
      <c r="A780" s="236"/>
      <c r="F780" s="238"/>
      <c r="G780" s="239"/>
    </row>
    <row r="781" ht="15.75" customHeight="1">
      <c r="A781" s="236"/>
      <c r="F781" s="238"/>
      <c r="G781" s="239"/>
    </row>
    <row r="782" ht="15.75" customHeight="1">
      <c r="A782" s="236"/>
      <c r="F782" s="238"/>
      <c r="G782" s="239"/>
    </row>
    <row r="783" ht="15.75" customHeight="1">
      <c r="A783" s="236"/>
      <c r="F783" s="238"/>
      <c r="G783" s="239"/>
    </row>
    <row r="784" ht="15.75" customHeight="1">
      <c r="A784" s="236"/>
      <c r="F784" s="238"/>
      <c r="G784" s="239"/>
    </row>
    <row r="785" ht="15.75" customHeight="1">
      <c r="A785" s="236"/>
      <c r="F785" s="238"/>
      <c r="G785" s="239"/>
    </row>
    <row r="786" ht="15.75" customHeight="1">
      <c r="A786" s="236"/>
      <c r="F786" s="238"/>
      <c r="G786" s="239"/>
    </row>
    <row r="787" ht="15.75" customHeight="1">
      <c r="A787" s="236"/>
      <c r="F787" s="238"/>
      <c r="G787" s="239"/>
    </row>
    <row r="788" ht="15.75" customHeight="1">
      <c r="A788" s="236"/>
      <c r="F788" s="238"/>
      <c r="G788" s="239"/>
    </row>
    <row r="789" ht="15.75" customHeight="1">
      <c r="A789" s="236"/>
      <c r="F789" s="238"/>
      <c r="G789" s="239"/>
    </row>
    <row r="790" ht="15.75" customHeight="1">
      <c r="A790" s="236"/>
      <c r="F790" s="238"/>
      <c r="G790" s="239"/>
    </row>
    <row r="791" ht="15.75" customHeight="1">
      <c r="A791" s="236"/>
      <c r="F791" s="238"/>
      <c r="G791" s="239"/>
    </row>
    <row r="792" ht="15.75" customHeight="1">
      <c r="A792" s="236"/>
      <c r="F792" s="238"/>
      <c r="G792" s="239"/>
    </row>
    <row r="793" ht="15.75" customHeight="1">
      <c r="A793" s="236"/>
      <c r="F793" s="238"/>
      <c r="G793" s="239"/>
    </row>
    <row r="794" ht="15.75" customHeight="1">
      <c r="A794" s="236"/>
      <c r="F794" s="238"/>
      <c r="G794" s="239"/>
    </row>
    <row r="795" ht="15.75" customHeight="1">
      <c r="A795" s="236"/>
      <c r="F795" s="238"/>
      <c r="G795" s="239"/>
    </row>
    <row r="796" ht="15.75" customHeight="1">
      <c r="A796" s="236"/>
      <c r="F796" s="238"/>
      <c r="G796" s="239"/>
    </row>
    <row r="797" ht="15.75" customHeight="1">
      <c r="A797" s="236"/>
      <c r="F797" s="238"/>
      <c r="G797" s="239"/>
    </row>
    <row r="798" ht="15.75" customHeight="1">
      <c r="A798" s="236"/>
      <c r="F798" s="238"/>
      <c r="G798" s="239"/>
    </row>
    <row r="799" ht="15.75" customHeight="1">
      <c r="A799" s="236"/>
      <c r="F799" s="238"/>
      <c r="G799" s="239"/>
    </row>
    <row r="800" ht="15.75" customHeight="1">
      <c r="A800" s="236"/>
      <c r="F800" s="238"/>
      <c r="G800" s="239"/>
    </row>
    <row r="801" ht="15.75" customHeight="1">
      <c r="A801" s="236"/>
      <c r="F801" s="238"/>
      <c r="G801" s="239"/>
    </row>
    <row r="802" ht="15.75" customHeight="1">
      <c r="A802" s="236"/>
      <c r="F802" s="238"/>
      <c r="G802" s="239"/>
    </row>
    <row r="803" ht="15.75" customHeight="1">
      <c r="A803" s="236"/>
      <c r="F803" s="238"/>
      <c r="G803" s="239"/>
    </row>
    <row r="804" ht="15.75" customHeight="1">
      <c r="A804" s="236"/>
      <c r="F804" s="238"/>
      <c r="G804" s="239"/>
    </row>
    <row r="805" ht="15.75" customHeight="1">
      <c r="A805" s="236"/>
      <c r="F805" s="238"/>
      <c r="G805" s="239"/>
    </row>
    <row r="806" ht="15.75" customHeight="1">
      <c r="A806" s="236"/>
      <c r="F806" s="238"/>
      <c r="G806" s="239"/>
    </row>
    <row r="807" ht="15.75" customHeight="1">
      <c r="A807" s="236"/>
      <c r="F807" s="238"/>
      <c r="G807" s="239"/>
    </row>
    <row r="808" ht="15.75" customHeight="1">
      <c r="A808" s="236"/>
      <c r="F808" s="238"/>
      <c r="G808" s="239"/>
    </row>
    <row r="809" ht="15.75" customHeight="1">
      <c r="A809" s="236"/>
      <c r="F809" s="238"/>
      <c r="G809" s="239"/>
    </row>
    <row r="810" ht="15.75" customHeight="1">
      <c r="A810" s="236"/>
      <c r="F810" s="238"/>
      <c r="G810" s="239"/>
    </row>
    <row r="811" ht="15.75" customHeight="1">
      <c r="A811" s="236"/>
      <c r="F811" s="238"/>
      <c r="G811" s="239"/>
    </row>
    <row r="812" ht="15.75" customHeight="1">
      <c r="A812" s="236"/>
      <c r="F812" s="238"/>
      <c r="G812" s="239"/>
    </row>
    <row r="813" ht="15.75" customHeight="1">
      <c r="A813" s="236"/>
      <c r="F813" s="238"/>
      <c r="G813" s="239"/>
    </row>
    <row r="814" ht="15.75" customHeight="1">
      <c r="A814" s="236"/>
      <c r="F814" s="238"/>
      <c r="G814" s="239"/>
    </row>
    <row r="815" ht="15.75" customHeight="1">
      <c r="A815" s="236"/>
      <c r="F815" s="238"/>
      <c r="G815" s="239"/>
    </row>
    <row r="816" ht="15.75" customHeight="1">
      <c r="A816" s="236"/>
      <c r="F816" s="238"/>
      <c r="G816" s="239"/>
    </row>
    <row r="817" ht="15.75" customHeight="1">
      <c r="A817" s="236"/>
      <c r="F817" s="238"/>
      <c r="G817" s="239"/>
    </row>
    <row r="818" ht="15.75" customHeight="1">
      <c r="A818" s="236"/>
      <c r="F818" s="238"/>
      <c r="G818" s="239"/>
    </row>
    <row r="819" ht="15.75" customHeight="1">
      <c r="A819" s="236"/>
      <c r="F819" s="238"/>
      <c r="G819" s="239"/>
    </row>
    <row r="820" ht="15.75" customHeight="1">
      <c r="A820" s="236"/>
      <c r="F820" s="238"/>
      <c r="G820" s="239"/>
    </row>
    <row r="821" ht="15.75" customHeight="1">
      <c r="A821" s="236"/>
      <c r="F821" s="238"/>
      <c r="G821" s="239"/>
    </row>
    <row r="822" ht="15.75" customHeight="1">
      <c r="A822" s="236"/>
      <c r="F822" s="238"/>
      <c r="G822" s="239"/>
    </row>
    <row r="823" ht="15.75" customHeight="1">
      <c r="A823" s="236"/>
      <c r="F823" s="238"/>
      <c r="G823" s="239"/>
    </row>
    <row r="824" ht="15.75" customHeight="1">
      <c r="A824" s="236"/>
      <c r="F824" s="238"/>
      <c r="G824" s="239"/>
    </row>
    <row r="825" ht="15.75" customHeight="1">
      <c r="A825" s="236"/>
      <c r="F825" s="238"/>
      <c r="G825" s="239"/>
    </row>
    <row r="826" ht="15.75" customHeight="1">
      <c r="A826" s="236"/>
      <c r="F826" s="238"/>
      <c r="G826" s="239"/>
    </row>
    <row r="827" ht="15.75" customHeight="1">
      <c r="A827" s="236"/>
      <c r="F827" s="238"/>
      <c r="G827" s="239"/>
    </row>
    <row r="828" ht="15.75" customHeight="1">
      <c r="A828" s="236"/>
      <c r="F828" s="238"/>
      <c r="G828" s="239"/>
    </row>
    <row r="829" ht="15.75" customHeight="1">
      <c r="A829" s="236"/>
      <c r="F829" s="238"/>
      <c r="G829" s="239"/>
    </row>
    <row r="830" ht="15.75" customHeight="1">
      <c r="A830" s="236"/>
      <c r="F830" s="238"/>
      <c r="G830" s="239"/>
    </row>
    <row r="831" ht="15.75" customHeight="1">
      <c r="A831" s="236"/>
      <c r="F831" s="238"/>
      <c r="G831" s="239"/>
    </row>
    <row r="832" ht="15.75" customHeight="1">
      <c r="A832" s="236"/>
      <c r="F832" s="238"/>
      <c r="G832" s="239"/>
    </row>
    <row r="833" ht="15.75" customHeight="1">
      <c r="A833" s="236"/>
      <c r="F833" s="238"/>
      <c r="G833" s="239"/>
    </row>
    <row r="834" ht="15.75" customHeight="1">
      <c r="A834" s="236"/>
      <c r="F834" s="238"/>
      <c r="G834" s="239"/>
    </row>
    <row r="835" ht="15.75" customHeight="1">
      <c r="A835" s="236"/>
      <c r="F835" s="238"/>
      <c r="G835" s="239"/>
    </row>
    <row r="836" ht="15.75" customHeight="1">
      <c r="A836" s="236"/>
      <c r="F836" s="238"/>
      <c r="G836" s="239"/>
    </row>
    <row r="837" ht="15.75" customHeight="1">
      <c r="A837" s="236"/>
      <c r="F837" s="238"/>
      <c r="G837" s="239"/>
    </row>
    <row r="838" ht="15.75" customHeight="1">
      <c r="A838" s="236"/>
      <c r="F838" s="238"/>
      <c r="G838" s="239"/>
    </row>
    <row r="839" ht="15.75" customHeight="1">
      <c r="A839" s="236"/>
      <c r="F839" s="238"/>
      <c r="G839" s="239"/>
    </row>
    <row r="840" ht="15.75" customHeight="1">
      <c r="A840" s="236"/>
      <c r="F840" s="238"/>
      <c r="G840" s="239"/>
    </row>
    <row r="841" ht="15.75" customHeight="1">
      <c r="A841" s="236"/>
      <c r="F841" s="238"/>
      <c r="G841" s="239"/>
    </row>
    <row r="842" ht="15.75" customHeight="1">
      <c r="A842" s="236"/>
      <c r="F842" s="238"/>
      <c r="G842" s="239"/>
    </row>
    <row r="843" ht="15.75" customHeight="1">
      <c r="A843" s="236"/>
      <c r="F843" s="238"/>
      <c r="G843" s="239"/>
    </row>
    <row r="844" ht="15.75" customHeight="1">
      <c r="A844" s="236"/>
      <c r="F844" s="238"/>
      <c r="G844" s="239"/>
    </row>
    <row r="845" ht="15.75" customHeight="1">
      <c r="A845" s="236"/>
      <c r="F845" s="238"/>
      <c r="G845" s="239"/>
    </row>
    <row r="846" ht="15.75" customHeight="1">
      <c r="A846" s="236"/>
      <c r="F846" s="238"/>
      <c r="G846" s="239"/>
    </row>
    <row r="847" ht="15.75" customHeight="1">
      <c r="A847" s="236"/>
      <c r="F847" s="238"/>
      <c r="G847" s="239"/>
    </row>
    <row r="848" ht="15.75" customHeight="1">
      <c r="A848" s="236"/>
      <c r="F848" s="238"/>
      <c r="G848" s="239"/>
    </row>
    <row r="849" ht="15.75" customHeight="1">
      <c r="A849" s="236"/>
      <c r="F849" s="238"/>
      <c r="G849" s="239"/>
    </row>
    <row r="850" ht="15.75" customHeight="1">
      <c r="A850" s="236"/>
      <c r="F850" s="238"/>
      <c r="G850" s="239"/>
    </row>
    <row r="851" ht="15.75" customHeight="1">
      <c r="A851" s="236"/>
      <c r="F851" s="238"/>
      <c r="G851" s="239"/>
    </row>
    <row r="852" ht="15.75" customHeight="1">
      <c r="A852" s="236"/>
      <c r="F852" s="238"/>
      <c r="G852" s="239"/>
    </row>
    <row r="853" ht="15.75" customHeight="1">
      <c r="A853" s="236"/>
      <c r="F853" s="238"/>
      <c r="G853" s="239"/>
    </row>
    <row r="854" ht="15.75" customHeight="1">
      <c r="A854" s="236"/>
      <c r="F854" s="238"/>
      <c r="G854" s="239"/>
    </row>
    <row r="855" ht="15.75" customHeight="1">
      <c r="A855" s="236"/>
      <c r="F855" s="238"/>
      <c r="G855" s="239"/>
    </row>
    <row r="856" ht="15.75" customHeight="1">
      <c r="A856" s="236"/>
      <c r="F856" s="238"/>
      <c r="G856" s="239"/>
    </row>
    <row r="857" ht="15.75" customHeight="1">
      <c r="A857" s="236"/>
      <c r="F857" s="238"/>
      <c r="G857" s="239"/>
    </row>
    <row r="858" ht="15.75" customHeight="1">
      <c r="A858" s="236"/>
      <c r="F858" s="238"/>
      <c r="G858" s="239"/>
    </row>
    <row r="859" ht="15.75" customHeight="1">
      <c r="A859" s="236"/>
      <c r="F859" s="238"/>
      <c r="G859" s="239"/>
    </row>
    <row r="860" ht="15.75" customHeight="1">
      <c r="A860" s="236"/>
      <c r="F860" s="238"/>
      <c r="G860" s="239"/>
    </row>
    <row r="861" ht="15.75" customHeight="1">
      <c r="A861" s="236"/>
      <c r="F861" s="238"/>
      <c r="G861" s="239"/>
    </row>
    <row r="862" ht="15.75" customHeight="1">
      <c r="A862" s="236"/>
      <c r="F862" s="238"/>
      <c r="G862" s="239"/>
    </row>
    <row r="863" ht="15.75" customHeight="1">
      <c r="A863" s="236"/>
      <c r="F863" s="238"/>
      <c r="G863" s="239"/>
    </row>
    <row r="864" ht="15.75" customHeight="1">
      <c r="A864" s="236"/>
      <c r="F864" s="238"/>
      <c r="G864" s="239"/>
    </row>
    <row r="865" ht="15.75" customHeight="1">
      <c r="A865" s="236"/>
      <c r="F865" s="238"/>
      <c r="G865" s="239"/>
    </row>
    <row r="866" ht="15.75" customHeight="1">
      <c r="A866" s="236"/>
      <c r="F866" s="238"/>
      <c r="G866" s="239"/>
    </row>
    <row r="867" ht="15.75" customHeight="1">
      <c r="A867" s="236"/>
      <c r="F867" s="238"/>
      <c r="G867" s="239"/>
    </row>
    <row r="868" ht="15.75" customHeight="1">
      <c r="A868" s="236"/>
      <c r="F868" s="238"/>
      <c r="G868" s="239"/>
    </row>
    <row r="869" ht="15.75" customHeight="1">
      <c r="A869" s="236"/>
      <c r="F869" s="238"/>
      <c r="G869" s="239"/>
    </row>
    <row r="870" ht="15.75" customHeight="1">
      <c r="A870" s="236"/>
      <c r="F870" s="238"/>
      <c r="G870" s="239"/>
    </row>
    <row r="871" ht="15.75" customHeight="1">
      <c r="A871" s="236"/>
      <c r="F871" s="238"/>
      <c r="G871" s="239"/>
    </row>
    <row r="872" ht="15.75" customHeight="1">
      <c r="A872" s="236"/>
      <c r="F872" s="238"/>
      <c r="G872" s="239"/>
    </row>
    <row r="873" ht="15.75" customHeight="1">
      <c r="A873" s="236"/>
      <c r="F873" s="238"/>
      <c r="G873" s="239"/>
    </row>
    <row r="874" ht="15.75" customHeight="1">
      <c r="A874" s="236"/>
      <c r="F874" s="238"/>
      <c r="G874" s="239"/>
    </row>
    <row r="875" ht="15.75" customHeight="1">
      <c r="A875" s="236"/>
      <c r="F875" s="238"/>
      <c r="G875" s="239"/>
    </row>
    <row r="876" ht="15.75" customHeight="1">
      <c r="A876" s="236"/>
      <c r="F876" s="238"/>
      <c r="G876" s="239"/>
    </row>
    <row r="877" ht="15.75" customHeight="1">
      <c r="A877" s="236"/>
      <c r="F877" s="238"/>
      <c r="G877" s="239"/>
    </row>
    <row r="878" ht="15.75" customHeight="1">
      <c r="A878" s="236"/>
      <c r="F878" s="238"/>
      <c r="G878" s="239"/>
    </row>
    <row r="879" ht="15.75" customHeight="1">
      <c r="A879" s="236"/>
      <c r="F879" s="238"/>
      <c r="G879" s="239"/>
    </row>
    <row r="880" ht="15.75" customHeight="1">
      <c r="A880" s="236"/>
      <c r="F880" s="238"/>
      <c r="G880" s="239"/>
    </row>
    <row r="881" ht="15.75" customHeight="1">
      <c r="A881" s="236"/>
      <c r="F881" s="238"/>
      <c r="G881" s="239"/>
    </row>
    <row r="882" ht="15.75" customHeight="1">
      <c r="A882" s="236"/>
      <c r="F882" s="238"/>
      <c r="G882" s="239"/>
    </row>
    <row r="883" ht="15.75" customHeight="1">
      <c r="A883" s="236"/>
      <c r="F883" s="238"/>
      <c r="G883" s="239"/>
    </row>
    <row r="884" ht="15.75" customHeight="1">
      <c r="A884" s="236"/>
      <c r="F884" s="238"/>
      <c r="G884" s="239"/>
    </row>
    <row r="885" ht="15.75" customHeight="1">
      <c r="A885" s="236"/>
      <c r="F885" s="238"/>
      <c r="G885" s="239"/>
    </row>
    <row r="886" ht="15.75" customHeight="1">
      <c r="A886" s="236"/>
      <c r="F886" s="238"/>
      <c r="G886" s="239"/>
    </row>
    <row r="887" ht="15.75" customHeight="1">
      <c r="A887" s="236"/>
      <c r="F887" s="238"/>
      <c r="G887" s="239"/>
    </row>
    <row r="888" ht="15.75" customHeight="1">
      <c r="A888" s="236"/>
      <c r="F888" s="238"/>
      <c r="G888" s="239"/>
    </row>
    <row r="889" ht="15.75" customHeight="1">
      <c r="A889" s="236"/>
      <c r="F889" s="238"/>
      <c r="G889" s="239"/>
    </row>
    <row r="890" ht="15.75" customHeight="1">
      <c r="A890" s="236"/>
      <c r="F890" s="238"/>
      <c r="G890" s="239"/>
    </row>
    <row r="891" ht="15.75" customHeight="1">
      <c r="A891" s="236"/>
      <c r="F891" s="238"/>
      <c r="G891" s="239"/>
    </row>
    <row r="892" ht="15.75" customHeight="1">
      <c r="A892" s="236"/>
      <c r="F892" s="238"/>
      <c r="G892" s="239"/>
    </row>
    <row r="893" ht="15.75" customHeight="1">
      <c r="A893" s="236"/>
      <c r="F893" s="238"/>
      <c r="G893" s="239"/>
    </row>
    <row r="894" ht="15.75" customHeight="1">
      <c r="A894" s="236"/>
      <c r="F894" s="238"/>
      <c r="G894" s="239"/>
    </row>
    <row r="895" ht="15.75" customHeight="1">
      <c r="A895" s="236"/>
      <c r="F895" s="238"/>
      <c r="G895" s="239"/>
    </row>
    <row r="896" ht="15.75" customHeight="1">
      <c r="A896" s="236"/>
      <c r="F896" s="238"/>
      <c r="G896" s="239"/>
    </row>
    <row r="897" ht="15.75" customHeight="1">
      <c r="A897" s="236"/>
      <c r="F897" s="238"/>
      <c r="G897" s="239"/>
    </row>
    <row r="898" ht="15.75" customHeight="1">
      <c r="A898" s="236"/>
      <c r="F898" s="238"/>
      <c r="G898" s="239"/>
    </row>
    <row r="899" ht="15.75" customHeight="1">
      <c r="A899" s="236"/>
      <c r="F899" s="238"/>
      <c r="G899" s="239"/>
    </row>
    <row r="900" ht="15.75" customHeight="1">
      <c r="A900" s="236"/>
      <c r="F900" s="238"/>
      <c r="G900" s="239"/>
    </row>
    <row r="901" ht="15.75" customHeight="1">
      <c r="A901" s="236"/>
      <c r="F901" s="238"/>
      <c r="G901" s="239"/>
    </row>
    <row r="902" ht="15.75" customHeight="1">
      <c r="A902" s="236"/>
      <c r="F902" s="238"/>
      <c r="G902" s="239"/>
    </row>
    <row r="903" ht="15.75" customHeight="1">
      <c r="A903" s="236"/>
      <c r="F903" s="238"/>
      <c r="G903" s="239"/>
    </row>
    <row r="904" ht="15.75" customHeight="1">
      <c r="A904" s="236"/>
      <c r="F904" s="238"/>
      <c r="G904" s="239"/>
    </row>
    <row r="905" ht="15.75" customHeight="1">
      <c r="A905" s="236"/>
      <c r="F905" s="238"/>
      <c r="G905" s="239"/>
    </row>
    <row r="906" ht="15.75" customHeight="1">
      <c r="A906" s="236"/>
      <c r="F906" s="238"/>
      <c r="G906" s="239"/>
    </row>
    <row r="907" ht="15.75" customHeight="1">
      <c r="A907" s="236"/>
      <c r="F907" s="238"/>
      <c r="G907" s="239"/>
    </row>
    <row r="908" ht="15.75" customHeight="1">
      <c r="A908" s="236"/>
      <c r="F908" s="238"/>
      <c r="G908" s="239"/>
    </row>
    <row r="909" ht="15.75" customHeight="1">
      <c r="A909" s="236"/>
      <c r="F909" s="238"/>
      <c r="G909" s="239"/>
    </row>
    <row r="910" ht="15.75" customHeight="1">
      <c r="A910" s="236"/>
      <c r="F910" s="238"/>
      <c r="G910" s="239"/>
    </row>
    <row r="911" ht="15.75" customHeight="1">
      <c r="A911" s="236"/>
      <c r="F911" s="238"/>
      <c r="G911" s="239"/>
    </row>
    <row r="912" ht="15.75" customHeight="1">
      <c r="A912" s="236"/>
      <c r="F912" s="238"/>
      <c r="G912" s="239"/>
    </row>
    <row r="913" ht="15.75" customHeight="1">
      <c r="A913" s="236"/>
      <c r="F913" s="238"/>
      <c r="G913" s="239"/>
    </row>
    <row r="914" ht="15.75" customHeight="1">
      <c r="A914" s="236"/>
      <c r="F914" s="238"/>
      <c r="G914" s="239"/>
    </row>
    <row r="915" ht="15.75" customHeight="1">
      <c r="A915" s="236"/>
      <c r="F915" s="238"/>
      <c r="G915" s="239"/>
    </row>
    <row r="916" ht="15.75" customHeight="1">
      <c r="A916" s="236"/>
      <c r="F916" s="238"/>
      <c r="G916" s="239"/>
    </row>
    <row r="917" ht="15.75" customHeight="1">
      <c r="A917" s="236"/>
      <c r="F917" s="238"/>
      <c r="G917" s="239"/>
    </row>
    <row r="918" ht="15.75" customHeight="1">
      <c r="A918" s="236"/>
      <c r="F918" s="238"/>
      <c r="G918" s="239"/>
    </row>
    <row r="919" ht="15.75" customHeight="1">
      <c r="A919" s="236"/>
      <c r="F919" s="238"/>
      <c r="G919" s="239"/>
    </row>
    <row r="920" ht="15.75" customHeight="1">
      <c r="A920" s="236"/>
      <c r="F920" s="238"/>
      <c r="G920" s="239"/>
    </row>
    <row r="921" ht="15.75" customHeight="1">
      <c r="A921" s="236"/>
      <c r="F921" s="238"/>
      <c r="G921" s="239"/>
    </row>
    <row r="922" ht="15.75" customHeight="1">
      <c r="A922" s="236"/>
      <c r="F922" s="238"/>
      <c r="G922" s="239"/>
    </row>
    <row r="923" ht="15.75" customHeight="1">
      <c r="A923" s="236"/>
      <c r="F923" s="238"/>
      <c r="G923" s="239"/>
    </row>
    <row r="924" ht="15.75" customHeight="1">
      <c r="A924" s="236"/>
      <c r="F924" s="238"/>
      <c r="G924" s="239"/>
    </row>
    <row r="925" ht="15.75" customHeight="1">
      <c r="A925" s="236"/>
      <c r="F925" s="238"/>
      <c r="G925" s="239"/>
    </row>
    <row r="926" ht="15.75" customHeight="1">
      <c r="A926" s="236"/>
      <c r="F926" s="238"/>
      <c r="G926" s="239"/>
    </row>
    <row r="927" ht="15.75" customHeight="1">
      <c r="A927" s="236"/>
      <c r="F927" s="238"/>
      <c r="G927" s="239"/>
    </row>
    <row r="928" ht="15.75" customHeight="1">
      <c r="A928" s="236"/>
      <c r="F928" s="238"/>
      <c r="G928" s="239"/>
    </row>
    <row r="929" ht="15.75" customHeight="1">
      <c r="A929" s="236"/>
      <c r="F929" s="238"/>
      <c r="G929" s="239"/>
    </row>
    <row r="930" ht="15.75" customHeight="1">
      <c r="A930" s="236"/>
      <c r="F930" s="238"/>
      <c r="G930" s="239"/>
    </row>
    <row r="931" ht="15.75" customHeight="1">
      <c r="A931" s="236"/>
      <c r="F931" s="238"/>
      <c r="G931" s="239"/>
    </row>
    <row r="932" ht="15.75" customHeight="1">
      <c r="A932" s="236"/>
      <c r="F932" s="238"/>
      <c r="G932" s="239"/>
    </row>
    <row r="933" ht="15.75" customHeight="1">
      <c r="A933" s="236"/>
      <c r="F933" s="238"/>
      <c r="G933" s="239"/>
    </row>
    <row r="934" ht="15.75" customHeight="1">
      <c r="A934" s="236"/>
      <c r="F934" s="238"/>
      <c r="G934" s="239"/>
    </row>
    <row r="935" ht="15.75" customHeight="1">
      <c r="A935" s="236"/>
      <c r="F935" s="238"/>
      <c r="G935" s="239"/>
    </row>
    <row r="936" ht="15.75" customHeight="1">
      <c r="A936" s="236"/>
      <c r="F936" s="238"/>
      <c r="G936" s="239"/>
    </row>
    <row r="937" ht="15.75" customHeight="1">
      <c r="A937" s="236"/>
      <c r="F937" s="238"/>
      <c r="G937" s="239"/>
    </row>
    <row r="938" ht="15.75" customHeight="1">
      <c r="A938" s="236"/>
      <c r="F938" s="238"/>
      <c r="G938" s="239"/>
    </row>
    <row r="939" ht="15.75" customHeight="1">
      <c r="A939" s="236"/>
      <c r="F939" s="238"/>
      <c r="G939" s="239"/>
    </row>
    <row r="940" ht="15.75" customHeight="1">
      <c r="A940" s="236"/>
      <c r="F940" s="238"/>
      <c r="G940" s="239"/>
    </row>
    <row r="941" ht="15.75" customHeight="1">
      <c r="A941" s="236"/>
      <c r="F941" s="238"/>
      <c r="G941" s="239"/>
    </row>
    <row r="942" ht="15.75" customHeight="1">
      <c r="A942" s="236"/>
      <c r="F942" s="238"/>
      <c r="G942" s="239"/>
    </row>
    <row r="943" ht="15.75" customHeight="1">
      <c r="A943" s="236"/>
      <c r="F943" s="238"/>
      <c r="G943" s="239"/>
    </row>
    <row r="944" ht="15.75" customHeight="1">
      <c r="A944" s="236"/>
      <c r="F944" s="238"/>
      <c r="G944" s="239"/>
    </row>
    <row r="945" ht="15.75" customHeight="1">
      <c r="A945" s="236"/>
      <c r="F945" s="238"/>
      <c r="G945" s="239"/>
    </row>
    <row r="946" ht="15.75" customHeight="1">
      <c r="A946" s="236"/>
      <c r="F946" s="238"/>
      <c r="G946" s="239"/>
    </row>
    <row r="947" ht="15.75" customHeight="1">
      <c r="A947" s="236"/>
      <c r="F947" s="238"/>
      <c r="G947" s="239"/>
    </row>
    <row r="948" ht="15.75" customHeight="1">
      <c r="A948" s="236"/>
      <c r="F948" s="238"/>
      <c r="G948" s="239"/>
    </row>
    <row r="949" ht="15.75" customHeight="1">
      <c r="A949" s="236"/>
      <c r="F949" s="238"/>
      <c r="G949" s="239"/>
    </row>
    <row r="950" ht="15.75" customHeight="1">
      <c r="A950" s="236"/>
      <c r="F950" s="238"/>
      <c r="G950" s="239"/>
    </row>
    <row r="951" ht="15.75" customHeight="1">
      <c r="A951" s="236"/>
      <c r="F951" s="238"/>
      <c r="G951" s="239"/>
    </row>
    <row r="952" ht="15.75" customHeight="1">
      <c r="A952" s="236"/>
      <c r="F952" s="238"/>
      <c r="G952" s="239"/>
    </row>
    <row r="953" ht="15.75" customHeight="1">
      <c r="A953" s="236"/>
      <c r="F953" s="238"/>
      <c r="G953" s="239"/>
    </row>
    <row r="954" ht="15.75" customHeight="1">
      <c r="A954" s="236"/>
      <c r="F954" s="238"/>
      <c r="G954" s="239"/>
    </row>
    <row r="955" ht="15.75" customHeight="1">
      <c r="A955" s="236"/>
      <c r="F955" s="238"/>
      <c r="G955" s="239"/>
    </row>
    <row r="956" ht="15.75" customHeight="1">
      <c r="A956" s="236"/>
      <c r="F956" s="238"/>
      <c r="G956" s="239"/>
    </row>
    <row r="957" ht="15.75" customHeight="1">
      <c r="A957" s="236"/>
      <c r="F957" s="238"/>
      <c r="G957" s="239"/>
    </row>
    <row r="958" ht="15.75" customHeight="1">
      <c r="A958" s="236"/>
      <c r="F958" s="238"/>
      <c r="G958" s="239"/>
    </row>
    <row r="959" ht="15.75" customHeight="1">
      <c r="A959" s="236"/>
      <c r="F959" s="238"/>
      <c r="G959" s="239"/>
    </row>
    <row r="960" ht="15.75" customHeight="1">
      <c r="A960" s="236"/>
      <c r="F960" s="238"/>
      <c r="G960" s="239"/>
    </row>
    <row r="961" ht="15.75" customHeight="1">
      <c r="A961" s="236"/>
      <c r="F961" s="238"/>
      <c r="G961" s="239"/>
    </row>
    <row r="962" ht="15.75" customHeight="1">
      <c r="A962" s="236"/>
      <c r="F962" s="238"/>
      <c r="G962" s="239"/>
    </row>
    <row r="963" ht="15.75" customHeight="1">
      <c r="A963" s="236"/>
      <c r="F963" s="238"/>
      <c r="G963" s="239"/>
    </row>
    <row r="964" ht="15.75" customHeight="1">
      <c r="A964" s="236"/>
      <c r="F964" s="238"/>
      <c r="G964" s="239"/>
    </row>
    <row r="965" ht="15.75" customHeight="1">
      <c r="A965" s="236"/>
      <c r="F965" s="238"/>
      <c r="G965" s="239"/>
    </row>
    <row r="966" ht="15.75" customHeight="1">
      <c r="A966" s="236"/>
      <c r="F966" s="238"/>
      <c r="G966" s="239"/>
    </row>
    <row r="967" ht="15.75" customHeight="1">
      <c r="A967" s="236"/>
      <c r="F967" s="238"/>
      <c r="G967" s="239"/>
    </row>
    <row r="968" ht="15.75" customHeight="1">
      <c r="A968" s="236"/>
      <c r="F968" s="238"/>
      <c r="G968" s="239"/>
    </row>
    <row r="969" ht="15.75" customHeight="1">
      <c r="A969" s="236"/>
      <c r="F969" s="238"/>
      <c r="G969" s="239"/>
    </row>
    <row r="970" ht="15.75" customHeight="1">
      <c r="A970" s="236"/>
      <c r="F970" s="238"/>
      <c r="G970" s="239"/>
    </row>
    <row r="971" ht="15.75" customHeight="1">
      <c r="A971" s="236"/>
      <c r="F971" s="238"/>
      <c r="G971" s="239"/>
    </row>
    <row r="972" ht="15.75" customHeight="1">
      <c r="A972" s="236"/>
      <c r="F972" s="238"/>
      <c r="G972" s="239"/>
    </row>
    <row r="973" ht="15.75" customHeight="1">
      <c r="A973" s="236"/>
      <c r="F973" s="238"/>
      <c r="G973" s="239"/>
    </row>
    <row r="974" ht="15.75" customHeight="1">
      <c r="A974" s="236"/>
      <c r="F974" s="238"/>
      <c r="G974" s="239"/>
    </row>
    <row r="975" ht="15.75" customHeight="1">
      <c r="A975" s="236"/>
      <c r="F975" s="238"/>
      <c r="G975" s="239"/>
    </row>
    <row r="976" ht="15.75" customHeight="1">
      <c r="A976" s="236"/>
      <c r="F976" s="238"/>
      <c r="G976" s="239"/>
    </row>
    <row r="977" ht="15.75" customHeight="1">
      <c r="A977" s="236"/>
      <c r="F977" s="238"/>
      <c r="G977" s="239"/>
    </row>
    <row r="978" ht="15.75" customHeight="1">
      <c r="A978" s="236"/>
      <c r="F978" s="238"/>
      <c r="G978" s="239"/>
    </row>
    <row r="979" ht="15.75" customHeight="1">
      <c r="A979" s="236"/>
      <c r="F979" s="238"/>
      <c r="G979" s="239"/>
    </row>
    <row r="980" ht="15.75" customHeight="1">
      <c r="A980" s="236"/>
      <c r="F980" s="238"/>
      <c r="G980" s="239"/>
    </row>
    <row r="981" ht="15.75" customHeight="1">
      <c r="A981" s="236"/>
      <c r="F981" s="238"/>
      <c r="G981" s="239"/>
    </row>
    <row r="982" ht="15.75" customHeight="1">
      <c r="A982" s="236"/>
      <c r="F982" s="238"/>
      <c r="G982" s="239"/>
    </row>
    <row r="983" ht="15.75" customHeight="1">
      <c r="A983" s="236"/>
      <c r="F983" s="238"/>
      <c r="G983" s="239"/>
    </row>
    <row r="984" ht="15.75" customHeight="1">
      <c r="A984" s="236"/>
      <c r="F984" s="238"/>
      <c r="G984" s="239"/>
    </row>
    <row r="985" ht="15.75" customHeight="1">
      <c r="A985" s="236"/>
      <c r="F985" s="238"/>
      <c r="G985" s="239"/>
    </row>
    <row r="986" ht="15.75" customHeight="1">
      <c r="A986" s="236"/>
      <c r="F986" s="238"/>
      <c r="G986" s="239"/>
    </row>
    <row r="987" ht="15.75" customHeight="1">
      <c r="A987" s="236"/>
      <c r="F987" s="238"/>
      <c r="G987" s="239"/>
    </row>
    <row r="988" ht="15.75" customHeight="1">
      <c r="A988" s="236"/>
      <c r="F988" s="238"/>
      <c r="G988" s="239"/>
    </row>
    <row r="989" ht="15.75" customHeight="1">
      <c r="A989" s="236"/>
      <c r="F989" s="238"/>
      <c r="G989" s="239"/>
    </row>
    <row r="990" ht="15.75" customHeight="1">
      <c r="A990" s="236"/>
      <c r="F990" s="238"/>
      <c r="G990" s="239"/>
    </row>
    <row r="991" ht="15.75" customHeight="1">
      <c r="A991" s="236"/>
      <c r="F991" s="238"/>
      <c r="G991" s="239"/>
    </row>
    <row r="992" ht="15.75" customHeight="1">
      <c r="A992" s="236"/>
      <c r="F992" s="238"/>
      <c r="G992" s="239"/>
    </row>
    <row r="993" ht="15.75" customHeight="1">
      <c r="A993" s="236"/>
      <c r="F993" s="238"/>
      <c r="G993" s="239"/>
    </row>
    <row r="994" ht="15.75" customHeight="1">
      <c r="A994" s="236"/>
      <c r="F994" s="238"/>
      <c r="G994" s="239"/>
    </row>
    <row r="995" ht="15.75" customHeight="1">
      <c r="A995" s="236"/>
      <c r="F995" s="238"/>
      <c r="G995" s="239"/>
    </row>
    <row r="996" ht="15.75" customHeight="1">
      <c r="A996" s="236"/>
      <c r="F996" s="238"/>
      <c r="G996" s="239"/>
    </row>
    <row r="997" ht="15.75" customHeight="1">
      <c r="A997" s="236"/>
      <c r="F997" s="238"/>
      <c r="G997" s="239"/>
    </row>
    <row r="998" ht="15.75" customHeight="1">
      <c r="A998" s="236"/>
      <c r="F998" s="238"/>
      <c r="G998" s="239"/>
    </row>
    <row r="999" ht="15.75" customHeight="1">
      <c r="A999" s="236"/>
      <c r="F999" s="238"/>
      <c r="G999" s="239"/>
    </row>
    <row r="1000" ht="15.75" customHeight="1">
      <c r="A1000" s="236"/>
      <c r="F1000" s="238"/>
      <c r="G1000" s="239"/>
    </row>
    <row r="1001" ht="15.75" customHeight="1">
      <c r="A1001" s="236"/>
      <c r="F1001" s="238"/>
      <c r="G1001" s="239"/>
    </row>
    <row r="1002" ht="15.75" customHeight="1">
      <c r="A1002" s="236"/>
      <c r="F1002" s="238"/>
      <c r="G1002" s="239"/>
    </row>
  </sheetData>
  <mergeCells count="63">
    <mergeCell ref="A27:A29"/>
    <mergeCell ref="A33:A35"/>
    <mergeCell ref="B33:B35"/>
    <mergeCell ref="C33:C35"/>
    <mergeCell ref="A42:A44"/>
    <mergeCell ref="B42:B44"/>
    <mergeCell ref="C42:C44"/>
    <mergeCell ref="A46:A47"/>
    <mergeCell ref="B46:B47"/>
    <mergeCell ref="C46:C47"/>
    <mergeCell ref="B48:B49"/>
    <mergeCell ref="C48:C49"/>
    <mergeCell ref="B51:B55"/>
    <mergeCell ref="C51:C55"/>
    <mergeCell ref="A66:A67"/>
    <mergeCell ref="A86:A87"/>
    <mergeCell ref="A90:A92"/>
    <mergeCell ref="B86:B87"/>
    <mergeCell ref="C86:C87"/>
    <mergeCell ref="B90:B92"/>
    <mergeCell ref="C90:C92"/>
    <mergeCell ref="A61:A64"/>
    <mergeCell ref="B61:B64"/>
    <mergeCell ref="C61:C64"/>
    <mergeCell ref="B66:B68"/>
    <mergeCell ref="C66:C68"/>
    <mergeCell ref="B69:B85"/>
    <mergeCell ref="C69:C85"/>
    <mergeCell ref="H2:I2"/>
    <mergeCell ref="J2:K2"/>
    <mergeCell ref="B1:B3"/>
    <mergeCell ref="C1:C3"/>
    <mergeCell ref="D1:D3"/>
    <mergeCell ref="E1:E3"/>
    <mergeCell ref="F1:M1"/>
    <mergeCell ref="F2:G2"/>
    <mergeCell ref="L2:M2"/>
    <mergeCell ref="A1:A3"/>
    <mergeCell ref="A6:A7"/>
    <mergeCell ref="B6:B7"/>
    <mergeCell ref="C6:C7"/>
    <mergeCell ref="A10:A12"/>
    <mergeCell ref="B10:B12"/>
    <mergeCell ref="C10:C12"/>
    <mergeCell ref="B22:B23"/>
    <mergeCell ref="C22:C23"/>
    <mergeCell ref="A15:A17"/>
    <mergeCell ref="B15:B17"/>
    <mergeCell ref="C15:C17"/>
    <mergeCell ref="A18:A21"/>
    <mergeCell ref="B18:B21"/>
    <mergeCell ref="C18:C21"/>
    <mergeCell ref="A22:A23"/>
    <mergeCell ref="A24:A25"/>
    <mergeCell ref="B24:B25"/>
    <mergeCell ref="C24:C25"/>
    <mergeCell ref="B27:B29"/>
    <mergeCell ref="C27:C29"/>
    <mergeCell ref="B30:B31"/>
    <mergeCell ref="C30:C31"/>
    <mergeCell ref="A57:A60"/>
    <mergeCell ref="B57:B60"/>
    <mergeCell ref="C57:C59"/>
  </mergeCells>
  <printOptions/>
  <pageMargins bottom="0.7480314960629921" footer="0.0" header="0.0" left="0.7086614173228347" right="0.7086614173228347" top="0.7480314960629921"/>
  <pageSetup paperSize="9" scale="70" orientation="landscape"/>
  <drawing r:id="rId2"/>
  <legacyDrawing r:id="rId3"/>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2026-02-26T02:05:43Z</dcterms:created>
  <dc:creator>some one</dc:creator>
</cp:coreProperties>
</file>